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家長會\"/>
    </mc:Choice>
  </mc:AlternateContent>
  <bookViews>
    <workbookView xWindow="405" yWindow="210" windowWidth="15465" windowHeight="5760" activeTab="2"/>
  </bookViews>
  <sheets>
    <sheet name="107(上)日記帳" sheetId="9" r:id="rId1"/>
    <sheet name="107(上)處室分類帳" sheetId="10" r:id="rId2"/>
    <sheet name="簡表" sheetId="12" r:id="rId3"/>
  </sheets>
  <calcPr calcId="162913"/>
</workbook>
</file>

<file path=xl/calcChain.xml><?xml version="1.0" encoding="utf-8"?>
<calcChain xmlns="http://schemas.openxmlformats.org/spreadsheetml/2006/main">
  <c r="D17" i="12" l="1"/>
  <c r="E70" i="10"/>
  <c r="D25" i="12"/>
  <c r="J8" i="9"/>
  <c r="F70" i="10"/>
  <c r="K5" i="9" l="1"/>
  <c r="K6" i="9" s="1"/>
  <c r="L5" i="9" l="1"/>
  <c r="K7" i="9"/>
  <c r="L7" i="9" s="1"/>
  <c r="L6" i="9"/>
  <c r="G68" i="10"/>
  <c r="G64" i="10" l="1"/>
  <c r="G65" i="10" s="1"/>
  <c r="G37" i="10" l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E73" i="10" s="1"/>
  <c r="F33" i="10"/>
  <c r="E33" i="10"/>
  <c r="D20" i="10"/>
  <c r="D17" i="10"/>
  <c r="D13" i="10"/>
  <c r="D6" i="10"/>
  <c r="D22" i="10" l="1"/>
  <c r="E72" i="10" s="1"/>
  <c r="K8" i="9"/>
  <c r="K9" i="9" s="1"/>
  <c r="K10" i="9" s="1"/>
  <c r="K11" i="9" s="1"/>
  <c r="K12" i="9" s="1"/>
  <c r="K13" i="9" s="1"/>
  <c r="K14" i="9" s="1"/>
  <c r="J9" i="9"/>
  <c r="L4" i="9"/>
  <c r="G33" i="10" l="1"/>
  <c r="E74" i="10"/>
  <c r="K15" i="9"/>
  <c r="K16" i="9" s="1"/>
  <c r="K17" i="9" s="1"/>
  <c r="K18" i="9" s="1"/>
  <c r="K19" i="9" s="1"/>
  <c r="K20" i="9" s="1"/>
  <c r="J10" i="9"/>
  <c r="L9" i="9"/>
  <c r="L8" i="9"/>
  <c r="K21" i="9" l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L10" i="9"/>
  <c r="J11" i="9"/>
  <c r="K35" i="9" l="1"/>
  <c r="J12" i="9"/>
  <c r="L11" i="9"/>
  <c r="K36" i="9" l="1"/>
  <c r="J13" i="9"/>
  <c r="L12" i="9"/>
  <c r="K37" i="9" l="1"/>
  <c r="L13" i="9"/>
  <c r="J14" i="9"/>
  <c r="K38" i="9" l="1"/>
  <c r="L14" i="9"/>
  <c r="J15" i="9"/>
  <c r="K39" i="9" l="1"/>
  <c r="L15" i="9"/>
  <c r="J16" i="9"/>
  <c r="K40" i="9" l="1"/>
  <c r="J17" i="9"/>
  <c r="L16" i="9"/>
  <c r="K41" i="9" l="1"/>
  <c r="J18" i="9"/>
  <c r="L17" i="9"/>
  <c r="K42" i="9" l="1"/>
  <c r="L18" i="9"/>
  <c r="J19" i="9"/>
  <c r="K43" i="9" l="1"/>
  <c r="L19" i="9"/>
  <c r="J20" i="9"/>
  <c r="J21" i="9" s="1"/>
  <c r="K44" i="9" l="1"/>
  <c r="L21" i="9"/>
  <c r="J22" i="9"/>
  <c r="L20" i="9"/>
  <c r="K45" i="9" l="1"/>
  <c r="J23" i="9"/>
  <c r="L22" i="9"/>
  <c r="K46" i="9" l="1"/>
  <c r="L23" i="9"/>
  <c r="J24" i="9"/>
  <c r="K47" i="9" l="1"/>
  <c r="K48" i="9" s="1"/>
  <c r="K49" i="9" s="1"/>
  <c r="L24" i="9"/>
  <c r="J25" i="9"/>
  <c r="L25" i="9" l="1"/>
  <c r="J26" i="9"/>
  <c r="J27" i="9" l="1"/>
  <c r="L26" i="9"/>
  <c r="L27" i="9" l="1"/>
  <c r="J28" i="9"/>
  <c r="L28" i="9" s="1"/>
  <c r="J29" i="9" l="1"/>
  <c r="J30" i="9" l="1"/>
  <c r="L29" i="9"/>
  <c r="J31" i="9" l="1"/>
  <c r="L30" i="9"/>
  <c r="L31" i="9" l="1"/>
  <c r="J32" i="9"/>
  <c r="L32" i="9" l="1"/>
  <c r="J33" i="9"/>
  <c r="J34" i="9" s="1"/>
  <c r="J35" i="9" l="1"/>
  <c r="L34" i="9"/>
  <c r="L33" i="9"/>
  <c r="J36" i="9" l="1"/>
  <c r="L35" i="9"/>
  <c r="J37" i="9" l="1"/>
  <c r="L36" i="9"/>
  <c r="J38" i="9" l="1"/>
  <c r="L37" i="9"/>
  <c r="J39" i="9" l="1"/>
  <c r="L38" i="9"/>
  <c r="J40" i="9" l="1"/>
  <c r="L39" i="9"/>
  <c r="J41" i="9" l="1"/>
  <c r="L40" i="9"/>
  <c r="J42" i="9" l="1"/>
  <c r="L41" i="9"/>
  <c r="J43" i="9" l="1"/>
  <c r="L42" i="9"/>
  <c r="J44" i="9" l="1"/>
  <c r="L43" i="9"/>
  <c r="J45" i="9" l="1"/>
  <c r="L44" i="9"/>
  <c r="J46" i="9" l="1"/>
  <c r="L45" i="9"/>
  <c r="J47" i="9" l="1"/>
  <c r="J48" i="9" s="1"/>
  <c r="L46" i="9"/>
  <c r="L48" i="9" l="1"/>
  <c r="J49" i="9"/>
  <c r="L47" i="9"/>
  <c r="L49" i="9" l="1"/>
</calcChain>
</file>

<file path=xl/sharedStrings.xml><?xml version="1.0" encoding="utf-8"?>
<sst xmlns="http://schemas.openxmlformats.org/spreadsheetml/2006/main" count="337" uniqueCount="147">
  <si>
    <t>摘要</t>
    <phoneticPr fontId="1" type="noConversion"/>
  </si>
  <si>
    <t>學務處</t>
    <phoneticPr fontId="1" type="noConversion"/>
  </si>
  <si>
    <t>家長會</t>
    <phoneticPr fontId="1" type="noConversion"/>
  </si>
  <si>
    <t>輔導室</t>
    <phoneticPr fontId="1" type="noConversion"/>
  </si>
  <si>
    <t>教務處</t>
    <phoneticPr fontId="1" type="noConversion"/>
  </si>
  <si>
    <t>總務處</t>
    <phoneticPr fontId="1" type="noConversion"/>
  </si>
  <si>
    <t>總計</t>
    <phoneticPr fontId="1" type="noConversion"/>
  </si>
  <si>
    <t>收入</t>
    <phoneticPr fontId="1" type="noConversion"/>
  </si>
  <si>
    <t>專款</t>
    <phoneticPr fontId="1" type="noConversion"/>
  </si>
  <si>
    <t>支出</t>
    <phoneticPr fontId="1" type="noConversion"/>
  </si>
  <si>
    <t>餘額</t>
    <phoneticPr fontId="1" type="noConversion"/>
  </si>
  <si>
    <t>領款日期</t>
    <phoneticPr fontId="1" type="noConversion"/>
  </si>
  <si>
    <t>專款專用餘額</t>
    <phoneticPr fontId="1" type="noConversion"/>
  </si>
  <si>
    <t>專用款項</t>
    <phoneticPr fontId="1" type="noConversion"/>
  </si>
  <si>
    <t>動支單代碼</t>
    <phoneticPr fontId="3" type="noConversion"/>
  </si>
  <si>
    <t>日期</t>
    <phoneticPr fontId="3" type="noConversion"/>
  </si>
  <si>
    <t>摘要</t>
    <phoneticPr fontId="3" type="noConversion"/>
  </si>
  <si>
    <t>收入</t>
    <phoneticPr fontId="3" type="noConversion"/>
  </si>
  <si>
    <t>支出</t>
    <phoneticPr fontId="3" type="noConversion"/>
  </si>
  <si>
    <t>餘額</t>
    <phoneticPr fontId="3" type="noConversion"/>
  </si>
  <si>
    <t>總存款</t>
    <phoneticPr fontId="3" type="noConversion"/>
  </si>
  <si>
    <t>專款</t>
    <phoneticPr fontId="3" type="noConversion"/>
  </si>
  <si>
    <t>一般</t>
    <phoneticPr fontId="3" type="noConversion"/>
  </si>
  <si>
    <t>專用</t>
    <phoneticPr fontId="3" type="noConversion"/>
  </si>
  <si>
    <t>專款專用</t>
    <phoneticPr fontId="3" type="noConversion"/>
  </si>
  <si>
    <t>家長會</t>
    <phoneticPr fontId="3" type="noConversion"/>
  </si>
  <si>
    <t>輔導處</t>
    <phoneticPr fontId="3" type="noConversion"/>
  </si>
  <si>
    <t>學務處</t>
    <phoneticPr fontId="3" type="noConversion"/>
  </si>
  <si>
    <t>教務處</t>
    <phoneticPr fontId="3" type="noConversion"/>
  </si>
  <si>
    <t>106學年度餘額</t>
    <phoneticPr fontId="3" type="noConversion"/>
  </si>
  <si>
    <t>B支出</t>
  </si>
  <si>
    <t>A收入</t>
    <phoneticPr fontId="3" type="noConversion"/>
  </si>
  <si>
    <t>107A001</t>
    <phoneticPr fontId="1" type="noConversion"/>
  </si>
  <si>
    <t>107A002</t>
    <phoneticPr fontId="1" type="noConversion"/>
  </si>
  <si>
    <t>107A003</t>
    <phoneticPr fontId="1" type="noConversion"/>
  </si>
  <si>
    <t>107A004</t>
    <phoneticPr fontId="1" type="noConversion"/>
  </si>
  <si>
    <t>107A005</t>
    <phoneticPr fontId="1" type="noConversion"/>
  </si>
  <si>
    <t>107A006</t>
    <phoneticPr fontId="1" type="noConversion"/>
  </si>
  <si>
    <t>107A007</t>
    <phoneticPr fontId="1" type="noConversion"/>
  </si>
  <si>
    <t>捐款[校務發展專款專用]-曾憲新</t>
    <phoneticPr fontId="1" type="noConversion"/>
  </si>
  <si>
    <t>捐款[校務發展專款專用]-黃貴成</t>
    <phoneticPr fontId="1" type="noConversion"/>
  </si>
  <si>
    <t>捐款[校務發展專款專用]-曾日生</t>
    <phoneticPr fontId="1" type="noConversion"/>
  </si>
  <si>
    <t>捐款[校務發展專款專用]-許旺秋</t>
    <phoneticPr fontId="1" type="noConversion"/>
  </si>
  <si>
    <t>捐款[校務發展專款專用]-陳錦珠</t>
    <phoneticPr fontId="1" type="noConversion"/>
  </si>
  <si>
    <t>捐款[校務發展專款專用]-承新國際管理顧問(股)公司</t>
    <phoneticPr fontId="1" type="noConversion"/>
  </si>
  <si>
    <t>捐款[校務發展專款專用]-及人高中家長會</t>
    <phoneticPr fontId="1" type="noConversion"/>
  </si>
  <si>
    <t>捐款[校務發展專款專用]-鄭安宏</t>
    <phoneticPr fontId="1" type="noConversion"/>
  </si>
  <si>
    <t>[校務發展專款專用]-重慶國中&amp;北大高中校慶禮金</t>
    <phoneticPr fontId="1" type="noConversion"/>
  </si>
  <si>
    <t>[校務發展專款專用]-正德國中&amp;石碇.新店高中校慶禮金</t>
    <phoneticPr fontId="1" type="noConversion"/>
  </si>
  <si>
    <t>107B001</t>
    <phoneticPr fontId="1" type="noConversion"/>
  </si>
  <si>
    <t>107B002</t>
    <phoneticPr fontId="1" type="noConversion"/>
  </si>
  <si>
    <t>107B003</t>
    <phoneticPr fontId="1" type="noConversion"/>
  </si>
  <si>
    <t>英語文競賽評審費</t>
    <phoneticPr fontId="1" type="noConversion"/>
  </si>
  <si>
    <t>107B004</t>
    <phoneticPr fontId="1" type="noConversion"/>
  </si>
  <si>
    <t>[校務發展專款專用]-安溪國小&amp;新埔.鶯歌國中校慶禮金</t>
    <phoneticPr fontId="1" type="noConversion"/>
  </si>
  <si>
    <t>107B005</t>
    <phoneticPr fontId="1" type="noConversion"/>
  </si>
  <si>
    <t>英語歌謠比賽評審費</t>
    <phoneticPr fontId="1" type="noConversion"/>
  </si>
  <si>
    <t>107B006</t>
    <phoneticPr fontId="1" type="noConversion"/>
  </si>
  <si>
    <t>招生宣傳場地租借及清潔費</t>
    <phoneticPr fontId="1" type="noConversion"/>
  </si>
  <si>
    <t>107B007</t>
    <phoneticPr fontId="1" type="noConversion"/>
  </si>
  <si>
    <t>籃球校隊訓練費</t>
    <phoneticPr fontId="1" type="noConversion"/>
  </si>
  <si>
    <t>國語文競賽評審暨閱卷費</t>
    <phoneticPr fontId="1" type="noConversion"/>
  </si>
  <si>
    <t>107B008</t>
    <phoneticPr fontId="1" type="noConversion"/>
  </si>
  <si>
    <t>小額募款(10/03~12/03)</t>
    <phoneticPr fontId="1" type="noConversion"/>
  </si>
  <si>
    <t>107C001-C120</t>
    <phoneticPr fontId="1" type="noConversion"/>
  </si>
  <si>
    <t>107A008</t>
    <phoneticPr fontId="1" type="noConversion"/>
  </si>
  <si>
    <t>107A009</t>
    <phoneticPr fontId="1" type="noConversion"/>
  </si>
  <si>
    <t>捐款[校務發展專款專用]-睿益電子有限公司</t>
    <phoneticPr fontId="1" type="noConversion"/>
  </si>
  <si>
    <t>107A010</t>
    <phoneticPr fontId="1" type="noConversion"/>
  </si>
  <si>
    <t>捐款[校務發展專款專用]-蕭仁傑</t>
    <phoneticPr fontId="1" type="noConversion"/>
  </si>
  <si>
    <t>新北市政府</t>
    <phoneticPr fontId="1" type="noConversion"/>
  </si>
  <si>
    <t>107D001-D189</t>
    <phoneticPr fontId="1" type="noConversion"/>
  </si>
  <si>
    <t>107B009</t>
    <phoneticPr fontId="1" type="noConversion"/>
  </si>
  <si>
    <t>募款信封</t>
    <phoneticPr fontId="1" type="noConversion"/>
  </si>
  <si>
    <t>107B010</t>
    <phoneticPr fontId="1" type="noConversion"/>
  </si>
  <si>
    <t>[校務發展專款專用]-福營國中校慶禮金</t>
    <phoneticPr fontId="1" type="noConversion"/>
  </si>
  <si>
    <t>107B011</t>
    <phoneticPr fontId="1" type="noConversion"/>
  </si>
  <si>
    <t>[校務發展專款專用]-清理敬業樓外簷青苔</t>
    <phoneticPr fontId="1" type="noConversion"/>
  </si>
  <si>
    <t>107B012</t>
    <phoneticPr fontId="1" type="noConversion"/>
  </si>
  <si>
    <t>[校務發展專款專用]-蘆洲國中校慶禮金</t>
    <phoneticPr fontId="1" type="noConversion"/>
  </si>
  <si>
    <t>107B013</t>
    <phoneticPr fontId="1" type="noConversion"/>
  </si>
  <si>
    <t>107B014</t>
    <phoneticPr fontId="1" type="noConversion"/>
  </si>
  <si>
    <t>[校務發展專款專用]-退機票手續費</t>
    <phoneticPr fontId="1" type="noConversion"/>
  </si>
  <si>
    <t>[校務發展專款專用]-聖誕節活動學生禮物</t>
    <phoneticPr fontId="1" type="noConversion"/>
  </si>
  <si>
    <t>107A011</t>
    <phoneticPr fontId="1" type="noConversion"/>
  </si>
  <si>
    <t>捐款[校務發展專款專用]-新聯股份有限公司</t>
    <phoneticPr fontId="1" type="noConversion"/>
  </si>
  <si>
    <t>捐款[校務發展專款專用]-曾清祥</t>
    <phoneticPr fontId="1" type="noConversion"/>
  </si>
  <si>
    <t>捐款[校務發展專款專用]-詹舜欽</t>
    <phoneticPr fontId="1" type="noConversion"/>
  </si>
  <si>
    <t>107A012</t>
    <phoneticPr fontId="1" type="noConversion"/>
  </si>
  <si>
    <t>107A013</t>
    <phoneticPr fontId="1" type="noConversion"/>
  </si>
  <si>
    <t>107B015</t>
    <phoneticPr fontId="1" type="noConversion"/>
  </si>
  <si>
    <t>[校務發展專款專用]-致贈宜蘭縣教育處處長盆栽</t>
    <phoneticPr fontId="1" type="noConversion"/>
  </si>
  <si>
    <t>107學年度新北市立文山國中家長會各處室收入支出表</t>
    <phoneticPr fontId="1" type="noConversion"/>
  </si>
  <si>
    <t>107學年各處室支出總計</t>
    <phoneticPr fontId="1" type="noConversion"/>
  </si>
  <si>
    <t>校務發展專款專用餘額</t>
    <phoneticPr fontId="1" type="noConversion"/>
  </si>
  <si>
    <t>A</t>
    <phoneticPr fontId="1" type="noConversion"/>
  </si>
  <si>
    <t>D</t>
    <phoneticPr fontId="1" type="noConversion"/>
  </si>
  <si>
    <t>收入</t>
    <phoneticPr fontId="1" type="noConversion"/>
  </si>
  <si>
    <t>支出</t>
    <phoneticPr fontId="1" type="noConversion"/>
  </si>
  <si>
    <t>各處室實際可動用</t>
    <phoneticPr fontId="1" type="noConversion"/>
  </si>
  <si>
    <t>利息</t>
    <phoneticPr fontId="1" type="noConversion"/>
  </si>
  <si>
    <t>利息</t>
    <phoneticPr fontId="1" type="noConversion"/>
  </si>
  <si>
    <t>107B016</t>
    <phoneticPr fontId="1" type="noConversion"/>
  </si>
  <si>
    <t>挹注獎助學金(含匯費30元)</t>
    <phoneticPr fontId="1" type="noConversion"/>
  </si>
  <si>
    <t>A</t>
    <phoneticPr fontId="1" type="noConversion"/>
  </si>
  <si>
    <t>(憑證未收)</t>
    <phoneticPr fontId="1" type="noConversion"/>
  </si>
  <si>
    <t>107學年家長會帳戶餘額</t>
    <phoneticPr fontId="1" type="noConversion"/>
  </si>
  <si>
    <t>[校務發展專款專用]-綜大校隊淋浴間修繕，電熱管更換-振吉電化場(含匯費30元)</t>
    <phoneticPr fontId="1" type="noConversion"/>
  </si>
  <si>
    <t>107B017</t>
    <phoneticPr fontId="1" type="noConversion"/>
  </si>
  <si>
    <t>[校務發展專款專用]-綜大校隊淋浴間修繕，磁磚修補.蓮蓬頭.插座-旺倫水電(含匯費30元)</t>
    <phoneticPr fontId="1" type="noConversion"/>
  </si>
  <si>
    <t>107B018</t>
    <phoneticPr fontId="1" type="noConversion"/>
  </si>
  <si>
    <t>107B019</t>
    <phoneticPr fontId="1" type="noConversion"/>
  </si>
  <si>
    <t>五樓圖書館防水工程(含匯費30元)</t>
    <phoneticPr fontId="1" type="noConversion"/>
  </si>
  <si>
    <t>107B020</t>
    <phoneticPr fontId="1" type="noConversion"/>
  </si>
  <si>
    <t>[校務發展專款專用]-莊敬高職董事長小孩婚禮禮金</t>
    <phoneticPr fontId="1" type="noConversion"/>
  </si>
  <si>
    <t>107D190-D192</t>
    <phoneticPr fontId="1" type="noConversion"/>
  </si>
  <si>
    <t>107B021</t>
    <phoneticPr fontId="1" type="noConversion"/>
  </si>
  <si>
    <t>退休人員紀念獎牌</t>
    <phoneticPr fontId="1" type="noConversion"/>
  </si>
  <si>
    <t>107B022</t>
    <phoneticPr fontId="1" type="noConversion"/>
  </si>
  <si>
    <t>迎新送舊花籃盆栽-人事主任</t>
    <phoneticPr fontId="1" type="noConversion"/>
  </si>
  <si>
    <t>截至1080131</t>
    <phoneticPr fontId="1" type="noConversion"/>
  </si>
  <si>
    <t>專款</t>
    <phoneticPr fontId="1" type="noConversion"/>
  </si>
  <si>
    <t>專款</t>
    <phoneticPr fontId="1" type="noConversion"/>
  </si>
  <si>
    <t>王榮源指定捐合唱團專款餘額</t>
    <phoneticPr fontId="1" type="noConversion"/>
  </si>
  <si>
    <t>資優資源特教班校外教學專款餘額</t>
    <phoneticPr fontId="1" type="noConversion"/>
  </si>
  <si>
    <t>退休人員紀念獎牌-退休教職員工專款餘額</t>
    <phoneticPr fontId="1" type="noConversion"/>
  </si>
  <si>
    <t>退休教職員工專款餘額</t>
    <phoneticPr fontId="1" type="noConversion"/>
  </si>
  <si>
    <t>籃球隊雙面球衣-烽流行有限公司(含匯費30元)</t>
    <phoneticPr fontId="1" type="noConversion"/>
  </si>
  <si>
    <t>籃球隊雙面球衣-烽流行有限公司(含匯費30元)</t>
    <phoneticPr fontId="1" type="noConversion"/>
  </si>
  <si>
    <t>學務處總計</t>
    <phoneticPr fontId="1" type="noConversion"/>
  </si>
  <si>
    <t>教務處總計</t>
    <phoneticPr fontId="1" type="noConversion"/>
  </si>
  <si>
    <t>輔導處總計</t>
    <phoneticPr fontId="1" type="noConversion"/>
  </si>
  <si>
    <t>總務處總計</t>
    <phoneticPr fontId="1" type="noConversion"/>
  </si>
  <si>
    <t>校務發展專款專用</t>
    <phoneticPr fontId="1" type="noConversion"/>
  </si>
  <si>
    <t>一般</t>
    <phoneticPr fontId="3" type="noConversion"/>
  </si>
  <si>
    <t>款別</t>
    <phoneticPr fontId="3" type="noConversion"/>
  </si>
  <si>
    <t>項目</t>
    <phoneticPr fontId="3" type="noConversion"/>
  </si>
  <si>
    <t>家長會費</t>
    <phoneticPr fontId="3" type="noConversion"/>
  </si>
  <si>
    <t>存簿帳戶餘額</t>
    <phoneticPr fontId="3" type="noConversion"/>
  </si>
  <si>
    <t>各項餘額</t>
    <phoneticPr fontId="3" type="noConversion"/>
  </si>
  <si>
    <r>
      <t xml:space="preserve">     </t>
    </r>
    <r>
      <rPr>
        <b/>
        <sz val="28"/>
        <color indexed="8"/>
        <rFont val="新細明體"/>
        <family val="1"/>
        <charset val="136"/>
      </rPr>
      <t xml:space="preserve">   107學年度上學期新北市立文山國中家長會財務報表</t>
    </r>
    <phoneticPr fontId="3" type="noConversion"/>
  </si>
  <si>
    <t>107學年度上學期新北市立文山國中家長會各處室收入支出表</t>
    <phoneticPr fontId="1" type="noConversion"/>
  </si>
  <si>
    <t>捐款[冷氣維持費](10/25~12/22)</t>
    <phoneticPr fontId="1" type="noConversion"/>
  </si>
  <si>
    <t>捐款[冷氣維持費](12/23~2/27)</t>
    <phoneticPr fontId="1" type="noConversion"/>
  </si>
  <si>
    <t>捐款[冷氣維持費專款專用](10/25~12/22)</t>
    <phoneticPr fontId="1" type="noConversion"/>
  </si>
  <si>
    <t>捐款[冷氣維持費專款專用](12/23~2/27)</t>
    <phoneticPr fontId="1" type="noConversion"/>
  </si>
  <si>
    <t>冷氣維持費專款專用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</si>
</sst>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);[Red]\(#,##0\)"/>
    <numFmt numFmtId="177" formatCode="#,##0_ "/>
  </numFmts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22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b/>
      <sz val="28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76" fontId="17" fillId="3" borderId="6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176" fontId="17" fillId="3" borderId="1" xfId="1" applyNumberFormat="1" applyFont="1" applyFill="1" applyBorder="1" applyAlignment="1">
      <alignment horizontal="right" vertical="center"/>
    </xf>
    <xf numFmtId="176" fontId="17" fillId="3" borderId="5" xfId="1" applyNumberFormat="1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3" borderId="2" xfId="1" applyNumberFormat="1" applyFont="1" applyFill="1" applyBorder="1" applyAlignment="1">
      <alignment horizontal="right" vertical="center"/>
    </xf>
    <xf numFmtId="176" fontId="17" fillId="3" borderId="11" xfId="1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176" fontId="21" fillId="3" borderId="1" xfId="0" applyNumberFormat="1" applyFont="1" applyFill="1" applyBorder="1" applyAlignment="1">
      <alignment horizontal="right" vertical="center"/>
    </xf>
    <xf numFmtId="176" fontId="17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>
      <alignment vertical="center"/>
    </xf>
    <xf numFmtId="176" fontId="14" fillId="3" borderId="0" xfId="0" applyNumberFormat="1" applyFont="1" applyFill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7" xfId="0" applyFont="1" applyFill="1" applyBorder="1">
      <alignment vertical="center"/>
    </xf>
    <xf numFmtId="0" fontId="15" fillId="3" borderId="5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>
      <alignment vertical="center"/>
    </xf>
    <xf numFmtId="176" fontId="11" fillId="2" borderId="15" xfId="0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176" fontId="11" fillId="4" borderId="15" xfId="0" applyNumberFormat="1" applyFont="1" applyFill="1" applyBorder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176" fontId="11" fillId="5" borderId="15" xfId="0" applyNumberFormat="1" applyFont="1" applyFill="1" applyBorder="1">
      <alignment vertical="center"/>
    </xf>
    <xf numFmtId="0" fontId="0" fillId="3" borderId="16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3" borderId="0" xfId="0" applyFont="1" applyFill="1">
      <alignment vertical="center"/>
    </xf>
    <xf numFmtId="176" fontId="11" fillId="3" borderId="0" xfId="0" applyNumberFormat="1" applyFont="1" applyFill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76" fontId="7" fillId="2" borderId="1" xfId="1" applyNumberFormat="1" applyFont="1" applyFill="1" applyBorder="1" applyAlignment="1">
      <alignment vertical="center"/>
    </xf>
    <xf numFmtId="0" fontId="0" fillId="3" borderId="1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76" fontId="11" fillId="6" borderId="1" xfId="0" applyNumberFormat="1" applyFont="1" applyFill="1" applyBorder="1">
      <alignment vertical="center"/>
    </xf>
    <xf numFmtId="176" fontId="11" fillId="6" borderId="15" xfId="0" applyNumberFormat="1" applyFont="1" applyFill="1" applyBorder="1">
      <alignment vertical="center"/>
    </xf>
    <xf numFmtId="0" fontId="7" fillId="5" borderId="1" xfId="0" applyFont="1" applyFill="1" applyBorder="1" applyAlignment="1">
      <alignment horizontal="left" vertical="center" wrapText="1"/>
    </xf>
    <xf numFmtId="176" fontId="17" fillId="2" borderId="1" xfId="1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176" fontId="17" fillId="2" borderId="13" xfId="1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6" fontId="11" fillId="3" borderId="1" xfId="0" applyNumberFormat="1" applyFont="1" applyFill="1" applyBorder="1">
      <alignment vertical="center"/>
    </xf>
    <xf numFmtId="176" fontId="11" fillId="3" borderId="15" xfId="0" applyNumberFormat="1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vertical="center" wrapText="1"/>
    </xf>
    <xf numFmtId="176" fontId="11" fillId="3" borderId="4" xfId="0" applyNumberFormat="1" applyFont="1" applyFill="1" applyBorder="1" applyAlignment="1">
      <alignment horizontal="center" vertical="center"/>
    </xf>
    <xf numFmtId="0" fontId="0" fillId="3" borderId="24" xfId="0" applyFont="1" applyFill="1" applyBorder="1">
      <alignment vertical="center"/>
    </xf>
    <xf numFmtId="176" fontId="11" fillId="3" borderId="15" xfId="0" applyNumberFormat="1" applyFont="1" applyFill="1" applyBorder="1" applyAlignment="1">
      <alignment horizontal="center" vertical="center"/>
    </xf>
    <xf numFmtId="176" fontId="7" fillId="3" borderId="14" xfId="1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7" fillId="2" borderId="15" xfId="0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6" borderId="14" xfId="1" applyNumberFormat="1" applyFont="1" applyFill="1" applyBorder="1" applyAlignment="1">
      <alignment horizontal="right" vertical="center"/>
    </xf>
    <xf numFmtId="176" fontId="7" fillId="6" borderId="15" xfId="0" applyNumberFormat="1" applyFont="1" applyFill="1" applyBorder="1" applyAlignment="1">
      <alignment horizontal="right" vertical="center"/>
    </xf>
    <xf numFmtId="176" fontId="7" fillId="6" borderId="15" xfId="1" applyNumberFormat="1" applyFont="1" applyFill="1" applyBorder="1" applyAlignment="1">
      <alignment horizontal="right" vertical="center"/>
    </xf>
    <xf numFmtId="176" fontId="7" fillId="4" borderId="14" xfId="1" applyNumberFormat="1" applyFont="1" applyFill="1" applyBorder="1" applyAlignment="1">
      <alignment horizontal="right" vertical="center"/>
    </xf>
    <xf numFmtId="176" fontId="7" fillId="4" borderId="15" xfId="0" applyNumberFormat="1" applyFont="1" applyFill="1" applyBorder="1" applyAlignment="1">
      <alignment horizontal="right" vertical="center"/>
    </xf>
    <xf numFmtId="176" fontId="7" fillId="3" borderId="15" xfId="0" applyNumberFormat="1" applyFont="1" applyFill="1" applyBorder="1" applyAlignment="1">
      <alignment horizontal="right" vertical="center"/>
    </xf>
    <xf numFmtId="176" fontId="7" fillId="5" borderId="14" xfId="1" applyNumberFormat="1" applyFont="1" applyFill="1" applyBorder="1" applyAlignment="1">
      <alignment horizontal="right" vertical="center"/>
    </xf>
    <xf numFmtId="176" fontId="7" fillId="5" borderId="15" xfId="1" applyNumberFormat="1" applyFont="1" applyFill="1" applyBorder="1" applyAlignment="1">
      <alignment horizontal="right" vertical="center"/>
    </xf>
    <xf numFmtId="176" fontId="7" fillId="3" borderId="14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horizontal="right" vertical="center"/>
    </xf>
    <xf numFmtId="0" fontId="0" fillId="3" borderId="19" xfId="0" applyFont="1" applyFill="1" applyBorder="1">
      <alignment vertical="center"/>
    </xf>
    <xf numFmtId="176" fontId="11" fillId="3" borderId="4" xfId="0" applyNumberFormat="1" applyFont="1" applyFill="1" applyBorder="1">
      <alignment vertical="center"/>
    </xf>
    <xf numFmtId="176" fontId="11" fillId="2" borderId="4" xfId="0" applyNumberFormat="1" applyFont="1" applyFill="1" applyBorder="1">
      <alignment vertical="center"/>
    </xf>
    <xf numFmtId="176" fontId="11" fillId="6" borderId="4" xfId="0" applyNumberFormat="1" applyFont="1" applyFill="1" applyBorder="1">
      <alignment vertical="center"/>
    </xf>
    <xf numFmtId="176" fontId="11" fillId="4" borderId="4" xfId="0" applyNumberFormat="1" applyFont="1" applyFill="1" applyBorder="1">
      <alignment vertical="center"/>
    </xf>
    <xf numFmtId="176" fontId="11" fillId="5" borderId="4" xfId="0" applyNumberFormat="1" applyFont="1" applyFill="1" applyBorder="1">
      <alignment vertical="center"/>
    </xf>
    <xf numFmtId="176" fontId="11" fillId="3" borderId="14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right"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6" borderId="14" xfId="0" applyNumberFormat="1" applyFont="1" applyFill="1" applyBorder="1" applyAlignment="1">
      <alignment horizontal="right" vertical="center"/>
    </xf>
    <xf numFmtId="176" fontId="7" fillId="4" borderId="14" xfId="0" applyNumberFormat="1" applyFont="1" applyFill="1" applyBorder="1" applyAlignment="1">
      <alignment horizontal="right" vertical="center"/>
    </xf>
    <xf numFmtId="176" fontId="7" fillId="4" borderId="15" xfId="1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right" vertical="center"/>
    </xf>
    <xf numFmtId="0" fontId="17" fillId="6" borderId="2" xfId="0" applyFont="1" applyFill="1" applyBorder="1" applyAlignment="1">
      <alignment horizontal="center" vertical="center"/>
    </xf>
    <xf numFmtId="176" fontId="17" fillId="6" borderId="2" xfId="1" applyNumberFormat="1" applyFont="1" applyFill="1" applyBorder="1" applyAlignment="1">
      <alignment horizontal="right" vertical="center"/>
    </xf>
    <xf numFmtId="176" fontId="17" fillId="6" borderId="1" xfId="1" applyNumberFormat="1" applyFont="1" applyFill="1" applyBorder="1" applyAlignment="1">
      <alignment horizontal="right" vertical="center"/>
    </xf>
    <xf numFmtId="0" fontId="17" fillId="5" borderId="6" xfId="0" applyFont="1" applyFill="1" applyBorder="1" applyAlignment="1">
      <alignment horizontal="center" vertical="center"/>
    </xf>
    <xf numFmtId="176" fontId="17" fillId="5" borderId="6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176" fontId="7" fillId="2" borderId="34" xfId="1" applyNumberFormat="1" applyFont="1" applyFill="1" applyBorder="1" applyAlignment="1">
      <alignment horizontal="right" vertical="center"/>
    </xf>
    <xf numFmtId="176" fontId="7" fillId="2" borderId="36" xfId="1" applyNumberFormat="1" applyFont="1" applyFill="1" applyBorder="1" applyAlignment="1">
      <alignment horizontal="right" vertical="center"/>
    </xf>
    <xf numFmtId="176" fontId="11" fillId="2" borderId="35" xfId="0" applyNumberFormat="1" applyFont="1" applyFill="1" applyBorder="1">
      <alignment vertical="center"/>
    </xf>
    <xf numFmtId="176" fontId="11" fillId="2" borderId="12" xfId="0" applyNumberFormat="1" applyFont="1" applyFill="1" applyBorder="1">
      <alignment vertical="center"/>
    </xf>
    <xf numFmtId="176" fontId="11" fillId="2" borderId="36" xfId="0" applyNumberFormat="1" applyFont="1" applyFill="1" applyBorder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 wrapText="1"/>
    </xf>
    <xf numFmtId="176" fontId="7" fillId="3" borderId="34" xfId="1" applyNumberFormat="1" applyFont="1" applyFill="1" applyBorder="1" applyAlignment="1">
      <alignment horizontal="right" vertical="center"/>
    </xf>
    <xf numFmtId="176" fontId="7" fillId="3" borderId="36" xfId="1" applyNumberFormat="1" applyFont="1" applyFill="1" applyBorder="1" applyAlignment="1">
      <alignment horizontal="right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176" fontId="7" fillId="7" borderId="14" xfId="1" applyNumberFormat="1" applyFont="1" applyFill="1" applyBorder="1" applyAlignment="1">
      <alignment horizontal="right" vertical="center"/>
    </xf>
    <xf numFmtId="176" fontId="7" fillId="7" borderId="15" xfId="1" applyNumberFormat="1" applyFont="1" applyFill="1" applyBorder="1" applyAlignment="1">
      <alignment horizontal="right" vertical="center"/>
    </xf>
    <xf numFmtId="176" fontId="11" fillId="7" borderId="4" xfId="0" applyNumberFormat="1" applyFont="1" applyFill="1" applyBorder="1">
      <alignment vertical="center"/>
    </xf>
    <xf numFmtId="176" fontId="11" fillId="7" borderId="1" xfId="0" applyNumberFormat="1" applyFont="1" applyFill="1" applyBorder="1">
      <alignment vertical="center"/>
    </xf>
    <xf numFmtId="176" fontId="11" fillId="7" borderId="15" xfId="0" applyNumberFormat="1" applyFont="1" applyFill="1" applyBorder="1">
      <alignment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176" fontId="7" fillId="7" borderId="34" xfId="1" applyNumberFormat="1" applyFont="1" applyFill="1" applyBorder="1" applyAlignment="1">
      <alignment horizontal="right" vertical="center"/>
    </xf>
    <xf numFmtId="176" fontId="7" fillId="7" borderId="36" xfId="1" applyNumberFormat="1" applyFont="1" applyFill="1" applyBorder="1" applyAlignment="1">
      <alignment horizontal="right" vertical="center"/>
    </xf>
    <xf numFmtId="0" fontId="7" fillId="7" borderId="33" xfId="0" applyFont="1" applyFill="1" applyBorder="1" applyAlignment="1">
      <alignment horizontal="center" vertical="center"/>
    </xf>
    <xf numFmtId="176" fontId="7" fillId="7" borderId="33" xfId="1" applyNumberFormat="1" applyFont="1" applyFill="1" applyBorder="1" applyAlignment="1">
      <alignment horizontal="right" vertical="center"/>
    </xf>
    <xf numFmtId="0" fontId="5" fillId="7" borderId="37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176" fontId="7" fillId="7" borderId="1" xfId="1" applyNumberFormat="1" applyFont="1" applyFill="1" applyBorder="1" applyAlignment="1">
      <alignment horizontal="right" vertical="center"/>
    </xf>
    <xf numFmtId="176" fontId="17" fillId="7" borderId="1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7" fontId="12" fillId="3" borderId="0" xfId="0" applyNumberFormat="1" applyFont="1" applyFill="1" applyAlignment="1">
      <alignment horizontal="right" vertical="center"/>
    </xf>
    <xf numFmtId="176" fontId="17" fillId="7" borderId="38" xfId="1" applyNumberFormat="1" applyFont="1" applyFill="1" applyBorder="1" applyAlignment="1">
      <alignment horizontal="right" vertical="center"/>
    </xf>
    <xf numFmtId="176" fontId="6" fillId="7" borderId="29" xfId="0" applyNumberFormat="1" applyFont="1" applyFill="1" applyBorder="1" applyAlignment="1">
      <alignment horizontal="right" vertical="center"/>
    </xf>
    <xf numFmtId="176" fontId="6" fillId="7" borderId="39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center" vertical="center"/>
    </xf>
    <xf numFmtId="176" fontId="17" fillId="3" borderId="33" xfId="0" applyNumberFormat="1" applyFont="1" applyFill="1" applyBorder="1" applyAlignment="1">
      <alignment horizontal="right" vertical="center"/>
    </xf>
    <xf numFmtId="176" fontId="17" fillId="3" borderId="41" xfId="0" applyNumberFormat="1" applyFont="1" applyFill="1" applyBorder="1" applyAlignment="1">
      <alignment horizontal="right" vertical="center"/>
    </xf>
    <xf numFmtId="0" fontId="5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176" fontId="7" fillId="9" borderId="26" xfId="1" applyNumberFormat="1" applyFont="1" applyFill="1" applyBorder="1" applyAlignment="1">
      <alignment horizontal="right" vertical="center"/>
    </xf>
    <xf numFmtId="0" fontId="5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left" vertical="center" wrapText="1"/>
    </xf>
    <xf numFmtId="0" fontId="7" fillId="10" borderId="26" xfId="0" applyFont="1" applyFill="1" applyBorder="1" applyAlignment="1">
      <alignment horizontal="center" vertical="center"/>
    </xf>
    <xf numFmtId="176" fontId="7" fillId="10" borderId="26" xfId="1" applyNumberFormat="1" applyFont="1" applyFill="1" applyBorder="1" applyAlignment="1">
      <alignment horizontal="right" vertical="center"/>
    </xf>
    <xf numFmtId="176" fontId="17" fillId="10" borderId="26" xfId="1" applyNumberFormat="1" applyFont="1" applyFill="1" applyBorder="1" applyAlignment="1">
      <alignment horizontal="right" vertical="center"/>
    </xf>
    <xf numFmtId="176" fontId="6" fillId="10" borderId="9" xfId="0" applyNumberFormat="1" applyFont="1" applyFill="1" applyBorder="1" applyAlignment="1">
      <alignment horizontal="right" vertical="center"/>
    </xf>
    <xf numFmtId="0" fontId="7" fillId="9" borderId="5" xfId="0" applyFont="1" applyFill="1" applyBorder="1" applyAlignment="1">
      <alignment horizontal="left" vertical="center"/>
    </xf>
    <xf numFmtId="176" fontId="17" fillId="9" borderId="40" xfId="1" applyNumberFormat="1" applyFont="1" applyFill="1" applyBorder="1" applyAlignment="1">
      <alignment horizontal="right" vertical="center"/>
    </xf>
    <xf numFmtId="176" fontId="6" fillId="9" borderId="29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 wrapText="1"/>
    </xf>
    <xf numFmtId="0" fontId="11" fillId="9" borderId="14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176" fontId="7" fillId="9" borderId="14" xfId="1" applyNumberFormat="1" applyFont="1" applyFill="1" applyBorder="1" applyAlignment="1">
      <alignment horizontal="right" vertical="center"/>
    </xf>
    <xf numFmtId="176" fontId="10" fillId="9" borderId="15" xfId="0" applyNumberFormat="1" applyFont="1" applyFill="1" applyBorder="1" applyAlignment="1">
      <alignment horizontal="right" vertical="center"/>
    </xf>
    <xf numFmtId="176" fontId="10" fillId="9" borderId="14" xfId="0" applyNumberFormat="1" applyFont="1" applyFill="1" applyBorder="1" applyAlignment="1">
      <alignment horizontal="right" vertical="center"/>
    </xf>
    <xf numFmtId="176" fontId="7" fillId="9" borderId="15" xfId="1" applyNumberFormat="1" applyFont="1" applyFill="1" applyBorder="1" applyAlignment="1">
      <alignment horizontal="right" vertical="center"/>
    </xf>
    <xf numFmtId="176" fontId="11" fillId="9" borderId="4" xfId="0" applyNumberFormat="1" applyFont="1" applyFill="1" applyBorder="1">
      <alignment vertical="center"/>
    </xf>
    <xf numFmtId="176" fontId="11" fillId="9" borderId="1" xfId="0" applyNumberFormat="1" applyFont="1" applyFill="1" applyBorder="1">
      <alignment vertical="center"/>
    </xf>
    <xf numFmtId="176" fontId="11" fillId="9" borderId="15" xfId="0" applyNumberFormat="1" applyFont="1" applyFill="1" applyBorder="1">
      <alignment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176" fontId="7" fillId="10" borderId="14" xfId="1" applyNumberFormat="1" applyFont="1" applyFill="1" applyBorder="1" applyAlignment="1">
      <alignment horizontal="right" vertical="center"/>
    </xf>
    <xf numFmtId="176" fontId="10" fillId="10" borderId="15" xfId="0" applyNumberFormat="1" applyFont="1" applyFill="1" applyBorder="1" applyAlignment="1">
      <alignment horizontal="right" vertical="center"/>
    </xf>
    <xf numFmtId="176" fontId="10" fillId="10" borderId="14" xfId="0" applyNumberFormat="1" applyFont="1" applyFill="1" applyBorder="1" applyAlignment="1">
      <alignment horizontal="right" vertical="center"/>
    </xf>
    <xf numFmtId="176" fontId="7" fillId="10" borderId="15" xfId="1" applyNumberFormat="1" applyFont="1" applyFill="1" applyBorder="1" applyAlignment="1">
      <alignment horizontal="right" vertical="center"/>
    </xf>
    <xf numFmtId="176" fontId="11" fillId="10" borderId="4" xfId="0" applyNumberFormat="1" applyFont="1" applyFill="1" applyBorder="1">
      <alignment vertical="center"/>
    </xf>
    <xf numFmtId="176" fontId="11" fillId="10" borderId="1" xfId="0" applyNumberFormat="1" applyFont="1" applyFill="1" applyBorder="1">
      <alignment vertical="center"/>
    </xf>
    <xf numFmtId="176" fontId="11" fillId="10" borderId="15" xfId="0" applyNumberFormat="1" applyFont="1" applyFill="1" applyBorder="1">
      <alignment vertical="center"/>
    </xf>
    <xf numFmtId="0" fontId="11" fillId="11" borderId="14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 wrapText="1"/>
    </xf>
    <xf numFmtId="176" fontId="7" fillId="11" borderId="14" xfId="1" applyNumberFormat="1" applyFont="1" applyFill="1" applyBorder="1" applyAlignment="1">
      <alignment horizontal="right" vertical="center"/>
    </xf>
    <xf numFmtId="176" fontId="10" fillId="11" borderId="15" xfId="0" applyNumberFormat="1" applyFont="1" applyFill="1" applyBorder="1" applyAlignment="1">
      <alignment horizontal="right" vertical="center"/>
    </xf>
    <xf numFmtId="176" fontId="10" fillId="11" borderId="14" xfId="0" applyNumberFormat="1" applyFont="1" applyFill="1" applyBorder="1" applyAlignment="1">
      <alignment horizontal="right" vertical="center"/>
    </xf>
    <xf numFmtId="176" fontId="7" fillId="11" borderId="15" xfId="1" applyNumberFormat="1" applyFont="1" applyFill="1" applyBorder="1" applyAlignment="1">
      <alignment horizontal="right" vertical="center"/>
    </xf>
    <xf numFmtId="176" fontId="11" fillId="11" borderId="4" xfId="0" applyNumberFormat="1" applyFont="1" applyFill="1" applyBorder="1">
      <alignment vertical="center"/>
    </xf>
    <xf numFmtId="176" fontId="11" fillId="11" borderId="1" xfId="0" applyNumberFormat="1" applyFont="1" applyFill="1" applyBorder="1">
      <alignment vertical="center"/>
    </xf>
    <xf numFmtId="176" fontId="11" fillId="11" borderId="15" xfId="0" applyNumberFormat="1" applyFont="1" applyFill="1" applyBorder="1">
      <alignment vertical="center"/>
    </xf>
    <xf numFmtId="0" fontId="5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left" vertical="center" wrapText="1"/>
    </xf>
    <xf numFmtId="0" fontId="7" fillId="11" borderId="26" xfId="0" applyFont="1" applyFill="1" applyBorder="1" applyAlignment="1">
      <alignment horizontal="center" vertical="center"/>
    </xf>
    <xf numFmtId="176" fontId="7" fillId="11" borderId="26" xfId="1" applyNumberFormat="1" applyFont="1" applyFill="1" applyBorder="1" applyAlignment="1">
      <alignment horizontal="right" vertical="center"/>
    </xf>
    <xf numFmtId="176" fontId="17" fillId="10" borderId="40" xfId="1" applyNumberFormat="1" applyFont="1" applyFill="1" applyBorder="1" applyAlignment="1">
      <alignment horizontal="right" vertical="center"/>
    </xf>
    <xf numFmtId="176" fontId="6" fillId="10" borderId="29" xfId="0" applyNumberFormat="1" applyFont="1" applyFill="1" applyBorder="1" applyAlignment="1">
      <alignment horizontal="right" vertical="center"/>
    </xf>
    <xf numFmtId="176" fontId="17" fillId="11" borderId="40" xfId="1" applyNumberFormat="1" applyFont="1" applyFill="1" applyBorder="1" applyAlignment="1">
      <alignment horizontal="right" vertical="center"/>
    </xf>
    <xf numFmtId="176" fontId="6" fillId="11" borderId="29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0" fillId="3" borderId="4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176" fontId="14" fillId="3" borderId="42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176" fontId="17" fillId="8" borderId="1" xfId="1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76" fontId="20" fillId="3" borderId="0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176" fontId="11" fillId="3" borderId="20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177" fontId="20" fillId="3" borderId="30" xfId="0" applyNumberFormat="1" applyFont="1" applyFill="1" applyBorder="1" applyAlignment="1">
      <alignment horizontal="center" vertical="center"/>
    </xf>
    <xf numFmtId="177" fontId="20" fillId="3" borderId="24" xfId="0" applyNumberFormat="1" applyFont="1" applyFill="1" applyBorder="1" applyAlignment="1">
      <alignment horizontal="center" vertical="center"/>
    </xf>
    <xf numFmtId="177" fontId="20" fillId="3" borderId="8" xfId="0" applyNumberFormat="1" applyFont="1" applyFill="1" applyBorder="1" applyAlignment="1">
      <alignment horizontal="center" vertical="center"/>
    </xf>
    <xf numFmtId="177" fontId="20" fillId="3" borderId="9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right" vertical="center"/>
    </xf>
    <xf numFmtId="176" fontId="17" fillId="3" borderId="2" xfId="0" applyNumberFormat="1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center" vertical="center"/>
    </xf>
    <xf numFmtId="176" fontId="17" fillId="3" borderId="4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17" fillId="3" borderId="2" xfId="1" applyNumberFormat="1" applyFont="1" applyFill="1" applyBorder="1" applyAlignment="1">
      <alignment horizontal="center" vertical="center"/>
    </xf>
    <xf numFmtId="176" fontId="17" fillId="3" borderId="3" xfId="1" applyNumberFormat="1" applyFont="1" applyFill="1" applyBorder="1" applyAlignment="1">
      <alignment horizontal="center" vertical="center"/>
    </xf>
    <xf numFmtId="176" fontId="17" fillId="3" borderId="4" xfId="1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7" fontId="20" fillId="3" borderId="3" xfId="0" applyNumberFormat="1" applyFont="1" applyFill="1" applyBorder="1" applyAlignment="1">
      <alignment horizontal="center" vertical="center"/>
    </xf>
    <xf numFmtId="177" fontId="20" fillId="3" borderId="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176" fontId="20" fillId="3" borderId="8" xfId="0" applyNumberFormat="1" applyFont="1" applyFill="1" applyBorder="1" applyAlignment="1">
      <alignment horizontal="center" vertical="center"/>
    </xf>
    <xf numFmtId="176" fontId="20" fillId="3" borderId="10" xfId="0" applyNumberFormat="1" applyFont="1" applyFill="1" applyBorder="1" applyAlignment="1">
      <alignment horizontal="center" vertical="center"/>
    </xf>
    <xf numFmtId="176" fontId="20" fillId="3" borderId="9" xfId="0" applyNumberFormat="1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right" vertical="center"/>
    </xf>
    <xf numFmtId="176" fontId="17" fillId="4" borderId="4" xfId="0" applyNumberFormat="1" applyFont="1" applyFill="1" applyBorder="1" applyAlignment="1">
      <alignment horizontal="right" vertical="center"/>
    </xf>
    <xf numFmtId="0" fontId="26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76" fontId="17" fillId="5" borderId="3" xfId="1" applyNumberFormat="1" applyFont="1" applyFill="1" applyBorder="1" applyAlignment="1">
      <alignment horizontal="right" vertical="center"/>
    </xf>
    <xf numFmtId="176" fontId="17" fillId="5" borderId="4" xfId="1" applyNumberFormat="1" applyFont="1" applyFill="1" applyBorder="1" applyAlignment="1">
      <alignment horizontal="right" vertical="center"/>
    </xf>
    <xf numFmtId="176" fontId="17" fillId="6" borderId="3" xfId="1" applyNumberFormat="1" applyFont="1" applyFill="1" applyBorder="1" applyAlignment="1">
      <alignment horizontal="right" vertical="center"/>
    </xf>
    <xf numFmtId="176" fontId="17" fillId="6" borderId="4" xfId="1" applyNumberFormat="1" applyFont="1" applyFill="1" applyBorder="1" applyAlignment="1">
      <alignment horizontal="right" vertical="center"/>
    </xf>
    <xf numFmtId="176" fontId="17" fillId="8" borderId="3" xfId="1" applyNumberFormat="1" applyFont="1" applyFill="1" applyBorder="1" applyAlignment="1">
      <alignment horizontal="right" vertical="center"/>
    </xf>
    <xf numFmtId="176" fontId="17" fillId="8" borderId="4" xfId="1" applyNumberFormat="1" applyFont="1" applyFill="1" applyBorder="1" applyAlignment="1">
      <alignment horizontal="right" vertical="center"/>
    </xf>
    <xf numFmtId="176" fontId="20" fillId="3" borderId="25" xfId="0" applyNumberFormat="1" applyFont="1" applyFill="1" applyBorder="1" applyAlignment="1">
      <alignment horizontal="right" vertical="center"/>
    </xf>
    <xf numFmtId="176" fontId="20" fillId="3" borderId="27" xfId="0" applyNumberFormat="1" applyFont="1" applyFill="1" applyBorder="1" applyAlignment="1">
      <alignment horizontal="right" vertical="center"/>
    </xf>
    <xf numFmtId="177" fontId="6" fillId="3" borderId="8" xfId="0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right" vertical="center"/>
    </xf>
    <xf numFmtId="177" fontId="5" fillId="3" borderId="4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7" fontId="5" fillId="3" borderId="7" xfId="0" applyNumberFormat="1" applyFont="1" applyFill="1" applyBorder="1" applyAlignment="1">
      <alignment horizontal="right" vertical="center"/>
    </xf>
    <xf numFmtId="177" fontId="5" fillId="3" borderId="35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80" zoomScaleNormal="80" workbookViewId="0">
      <pane ySplit="3" topLeftCell="A25" activePane="bottomLeft" state="frozen"/>
      <selection pane="bottomLeft" activeCell="E52" sqref="E52"/>
    </sheetView>
  </sheetViews>
  <sheetFormatPr defaultRowHeight="19.5" x14ac:dyDescent="0.25"/>
  <cols>
    <col min="1" max="1" width="15.75" style="67" customWidth="1"/>
    <col min="2" max="2" width="12.125" style="67" customWidth="1"/>
    <col min="3" max="3" width="12.5" style="67" customWidth="1"/>
    <col min="4" max="4" width="8.5" style="30" customWidth="1"/>
    <col min="5" max="5" width="63.5" style="71" customWidth="1"/>
    <col min="6" max="6" width="10.5" style="53" customWidth="1"/>
    <col min="7" max="7" width="11.625" style="54" customWidth="1"/>
    <col min="8" max="8" width="11" style="54" customWidth="1"/>
    <col min="9" max="9" width="12" style="54" customWidth="1"/>
    <col min="10" max="10" width="10.25" style="53" customWidth="1"/>
    <col min="11" max="11" width="10.625" style="53" customWidth="1"/>
    <col min="12" max="12" width="10.25" style="53" customWidth="1"/>
    <col min="13" max="257" width="8.75" style="30"/>
    <col min="258" max="258" width="20.5" style="30" customWidth="1"/>
    <col min="259" max="259" width="12.5" style="30" customWidth="1"/>
    <col min="260" max="260" width="8.5" style="30" customWidth="1"/>
    <col min="261" max="261" width="59" style="30" customWidth="1"/>
    <col min="262" max="262" width="10.5" style="30" customWidth="1"/>
    <col min="263" max="263" width="11.625" style="30" customWidth="1"/>
    <col min="264" max="264" width="11" style="30" customWidth="1"/>
    <col min="265" max="265" width="12" style="30" customWidth="1"/>
    <col min="266" max="266" width="10.25" style="30" customWidth="1"/>
    <col min="267" max="267" width="12.375" style="30" customWidth="1"/>
    <col min="268" max="268" width="13" style="30" customWidth="1"/>
    <col min="269" max="513" width="8.75" style="30"/>
    <col min="514" max="514" width="20.5" style="30" customWidth="1"/>
    <col min="515" max="515" width="12.5" style="30" customWidth="1"/>
    <col min="516" max="516" width="8.5" style="30" customWidth="1"/>
    <col min="517" max="517" width="59" style="30" customWidth="1"/>
    <col min="518" max="518" width="10.5" style="30" customWidth="1"/>
    <col min="519" max="519" width="11.625" style="30" customWidth="1"/>
    <col min="520" max="520" width="11" style="30" customWidth="1"/>
    <col min="521" max="521" width="12" style="30" customWidth="1"/>
    <col min="522" max="522" width="10.25" style="30" customWidth="1"/>
    <col min="523" max="523" width="12.375" style="30" customWidth="1"/>
    <col min="524" max="524" width="13" style="30" customWidth="1"/>
    <col min="525" max="769" width="8.75" style="30"/>
    <col min="770" max="770" width="20.5" style="30" customWidth="1"/>
    <col min="771" max="771" width="12.5" style="30" customWidth="1"/>
    <col min="772" max="772" width="8.5" style="30" customWidth="1"/>
    <col min="773" max="773" width="59" style="30" customWidth="1"/>
    <col min="774" max="774" width="10.5" style="30" customWidth="1"/>
    <col min="775" max="775" width="11.625" style="30" customWidth="1"/>
    <col min="776" max="776" width="11" style="30" customWidth="1"/>
    <col min="777" max="777" width="12" style="30" customWidth="1"/>
    <col min="778" max="778" width="10.25" style="30" customWidth="1"/>
    <col min="779" max="779" width="12.375" style="30" customWidth="1"/>
    <col min="780" max="780" width="13" style="30" customWidth="1"/>
    <col min="781" max="1025" width="8.75" style="30"/>
    <col min="1026" max="1026" width="20.5" style="30" customWidth="1"/>
    <col min="1027" max="1027" width="12.5" style="30" customWidth="1"/>
    <col min="1028" max="1028" width="8.5" style="30" customWidth="1"/>
    <col min="1029" max="1029" width="59" style="30" customWidth="1"/>
    <col min="1030" max="1030" width="10.5" style="30" customWidth="1"/>
    <col min="1031" max="1031" width="11.625" style="30" customWidth="1"/>
    <col min="1032" max="1032" width="11" style="30" customWidth="1"/>
    <col min="1033" max="1033" width="12" style="30" customWidth="1"/>
    <col min="1034" max="1034" width="10.25" style="30" customWidth="1"/>
    <col min="1035" max="1035" width="12.375" style="30" customWidth="1"/>
    <col min="1036" max="1036" width="13" style="30" customWidth="1"/>
    <col min="1037" max="1281" width="8.75" style="30"/>
    <col min="1282" max="1282" width="20.5" style="30" customWidth="1"/>
    <col min="1283" max="1283" width="12.5" style="30" customWidth="1"/>
    <col min="1284" max="1284" width="8.5" style="30" customWidth="1"/>
    <col min="1285" max="1285" width="59" style="30" customWidth="1"/>
    <col min="1286" max="1286" width="10.5" style="30" customWidth="1"/>
    <col min="1287" max="1287" width="11.625" style="30" customWidth="1"/>
    <col min="1288" max="1288" width="11" style="30" customWidth="1"/>
    <col min="1289" max="1289" width="12" style="30" customWidth="1"/>
    <col min="1290" max="1290" width="10.25" style="30" customWidth="1"/>
    <col min="1291" max="1291" width="12.375" style="30" customWidth="1"/>
    <col min="1292" max="1292" width="13" style="30" customWidth="1"/>
    <col min="1293" max="1537" width="8.75" style="30"/>
    <col min="1538" max="1538" width="20.5" style="30" customWidth="1"/>
    <col min="1539" max="1539" width="12.5" style="30" customWidth="1"/>
    <col min="1540" max="1540" width="8.5" style="30" customWidth="1"/>
    <col min="1541" max="1541" width="59" style="30" customWidth="1"/>
    <col min="1542" max="1542" width="10.5" style="30" customWidth="1"/>
    <col min="1543" max="1543" width="11.625" style="30" customWidth="1"/>
    <col min="1544" max="1544" width="11" style="30" customWidth="1"/>
    <col min="1545" max="1545" width="12" style="30" customWidth="1"/>
    <col min="1546" max="1546" width="10.25" style="30" customWidth="1"/>
    <col min="1547" max="1547" width="12.375" style="30" customWidth="1"/>
    <col min="1548" max="1548" width="13" style="30" customWidth="1"/>
    <col min="1549" max="1793" width="8.75" style="30"/>
    <col min="1794" max="1794" width="20.5" style="30" customWidth="1"/>
    <col min="1795" max="1795" width="12.5" style="30" customWidth="1"/>
    <col min="1796" max="1796" width="8.5" style="30" customWidth="1"/>
    <col min="1797" max="1797" width="59" style="30" customWidth="1"/>
    <col min="1798" max="1798" width="10.5" style="30" customWidth="1"/>
    <col min="1799" max="1799" width="11.625" style="30" customWidth="1"/>
    <col min="1800" max="1800" width="11" style="30" customWidth="1"/>
    <col min="1801" max="1801" width="12" style="30" customWidth="1"/>
    <col min="1802" max="1802" width="10.25" style="30" customWidth="1"/>
    <col min="1803" max="1803" width="12.375" style="30" customWidth="1"/>
    <col min="1804" max="1804" width="13" style="30" customWidth="1"/>
    <col min="1805" max="2049" width="8.75" style="30"/>
    <col min="2050" max="2050" width="20.5" style="30" customWidth="1"/>
    <col min="2051" max="2051" width="12.5" style="30" customWidth="1"/>
    <col min="2052" max="2052" width="8.5" style="30" customWidth="1"/>
    <col min="2053" max="2053" width="59" style="30" customWidth="1"/>
    <col min="2054" max="2054" width="10.5" style="30" customWidth="1"/>
    <col min="2055" max="2055" width="11.625" style="30" customWidth="1"/>
    <col min="2056" max="2056" width="11" style="30" customWidth="1"/>
    <col min="2057" max="2057" width="12" style="30" customWidth="1"/>
    <col min="2058" max="2058" width="10.25" style="30" customWidth="1"/>
    <col min="2059" max="2059" width="12.375" style="30" customWidth="1"/>
    <col min="2060" max="2060" width="13" style="30" customWidth="1"/>
    <col min="2061" max="2305" width="8.75" style="30"/>
    <col min="2306" max="2306" width="20.5" style="30" customWidth="1"/>
    <col min="2307" max="2307" width="12.5" style="30" customWidth="1"/>
    <col min="2308" max="2308" width="8.5" style="30" customWidth="1"/>
    <col min="2309" max="2309" width="59" style="30" customWidth="1"/>
    <col min="2310" max="2310" width="10.5" style="30" customWidth="1"/>
    <col min="2311" max="2311" width="11.625" style="30" customWidth="1"/>
    <col min="2312" max="2312" width="11" style="30" customWidth="1"/>
    <col min="2313" max="2313" width="12" style="30" customWidth="1"/>
    <col min="2314" max="2314" width="10.25" style="30" customWidth="1"/>
    <col min="2315" max="2315" width="12.375" style="30" customWidth="1"/>
    <col min="2316" max="2316" width="13" style="30" customWidth="1"/>
    <col min="2317" max="2561" width="8.75" style="30"/>
    <col min="2562" max="2562" width="20.5" style="30" customWidth="1"/>
    <col min="2563" max="2563" width="12.5" style="30" customWidth="1"/>
    <col min="2564" max="2564" width="8.5" style="30" customWidth="1"/>
    <col min="2565" max="2565" width="59" style="30" customWidth="1"/>
    <col min="2566" max="2566" width="10.5" style="30" customWidth="1"/>
    <col min="2567" max="2567" width="11.625" style="30" customWidth="1"/>
    <col min="2568" max="2568" width="11" style="30" customWidth="1"/>
    <col min="2569" max="2569" width="12" style="30" customWidth="1"/>
    <col min="2570" max="2570" width="10.25" style="30" customWidth="1"/>
    <col min="2571" max="2571" width="12.375" style="30" customWidth="1"/>
    <col min="2572" max="2572" width="13" style="30" customWidth="1"/>
    <col min="2573" max="2817" width="8.75" style="30"/>
    <col min="2818" max="2818" width="20.5" style="30" customWidth="1"/>
    <col min="2819" max="2819" width="12.5" style="30" customWidth="1"/>
    <col min="2820" max="2820" width="8.5" style="30" customWidth="1"/>
    <col min="2821" max="2821" width="59" style="30" customWidth="1"/>
    <col min="2822" max="2822" width="10.5" style="30" customWidth="1"/>
    <col min="2823" max="2823" width="11.625" style="30" customWidth="1"/>
    <col min="2824" max="2824" width="11" style="30" customWidth="1"/>
    <col min="2825" max="2825" width="12" style="30" customWidth="1"/>
    <col min="2826" max="2826" width="10.25" style="30" customWidth="1"/>
    <col min="2827" max="2827" width="12.375" style="30" customWidth="1"/>
    <col min="2828" max="2828" width="13" style="30" customWidth="1"/>
    <col min="2829" max="3073" width="8.75" style="30"/>
    <col min="3074" max="3074" width="20.5" style="30" customWidth="1"/>
    <col min="3075" max="3075" width="12.5" style="30" customWidth="1"/>
    <col min="3076" max="3076" width="8.5" style="30" customWidth="1"/>
    <col min="3077" max="3077" width="59" style="30" customWidth="1"/>
    <col min="3078" max="3078" width="10.5" style="30" customWidth="1"/>
    <col min="3079" max="3079" width="11.625" style="30" customWidth="1"/>
    <col min="3080" max="3080" width="11" style="30" customWidth="1"/>
    <col min="3081" max="3081" width="12" style="30" customWidth="1"/>
    <col min="3082" max="3082" width="10.25" style="30" customWidth="1"/>
    <col min="3083" max="3083" width="12.375" style="30" customWidth="1"/>
    <col min="3084" max="3084" width="13" style="30" customWidth="1"/>
    <col min="3085" max="3329" width="8.75" style="30"/>
    <col min="3330" max="3330" width="20.5" style="30" customWidth="1"/>
    <col min="3331" max="3331" width="12.5" style="30" customWidth="1"/>
    <col min="3332" max="3332" width="8.5" style="30" customWidth="1"/>
    <col min="3333" max="3333" width="59" style="30" customWidth="1"/>
    <col min="3334" max="3334" width="10.5" style="30" customWidth="1"/>
    <col min="3335" max="3335" width="11.625" style="30" customWidth="1"/>
    <col min="3336" max="3336" width="11" style="30" customWidth="1"/>
    <col min="3337" max="3337" width="12" style="30" customWidth="1"/>
    <col min="3338" max="3338" width="10.25" style="30" customWidth="1"/>
    <col min="3339" max="3339" width="12.375" style="30" customWidth="1"/>
    <col min="3340" max="3340" width="13" style="30" customWidth="1"/>
    <col min="3341" max="3585" width="8.75" style="30"/>
    <col min="3586" max="3586" width="20.5" style="30" customWidth="1"/>
    <col min="3587" max="3587" width="12.5" style="30" customWidth="1"/>
    <col min="3588" max="3588" width="8.5" style="30" customWidth="1"/>
    <col min="3589" max="3589" width="59" style="30" customWidth="1"/>
    <col min="3590" max="3590" width="10.5" style="30" customWidth="1"/>
    <col min="3591" max="3591" width="11.625" style="30" customWidth="1"/>
    <col min="3592" max="3592" width="11" style="30" customWidth="1"/>
    <col min="3593" max="3593" width="12" style="30" customWidth="1"/>
    <col min="3594" max="3594" width="10.25" style="30" customWidth="1"/>
    <col min="3595" max="3595" width="12.375" style="30" customWidth="1"/>
    <col min="3596" max="3596" width="13" style="30" customWidth="1"/>
    <col min="3597" max="3841" width="8.75" style="30"/>
    <col min="3842" max="3842" width="20.5" style="30" customWidth="1"/>
    <col min="3843" max="3843" width="12.5" style="30" customWidth="1"/>
    <col min="3844" max="3844" width="8.5" style="30" customWidth="1"/>
    <col min="3845" max="3845" width="59" style="30" customWidth="1"/>
    <col min="3846" max="3846" width="10.5" style="30" customWidth="1"/>
    <col min="3847" max="3847" width="11.625" style="30" customWidth="1"/>
    <col min="3848" max="3848" width="11" style="30" customWidth="1"/>
    <col min="3849" max="3849" width="12" style="30" customWidth="1"/>
    <col min="3850" max="3850" width="10.25" style="30" customWidth="1"/>
    <col min="3851" max="3851" width="12.375" style="30" customWidth="1"/>
    <col min="3852" max="3852" width="13" style="30" customWidth="1"/>
    <col min="3853" max="4097" width="8.75" style="30"/>
    <col min="4098" max="4098" width="20.5" style="30" customWidth="1"/>
    <col min="4099" max="4099" width="12.5" style="30" customWidth="1"/>
    <col min="4100" max="4100" width="8.5" style="30" customWidth="1"/>
    <col min="4101" max="4101" width="59" style="30" customWidth="1"/>
    <col min="4102" max="4102" width="10.5" style="30" customWidth="1"/>
    <col min="4103" max="4103" width="11.625" style="30" customWidth="1"/>
    <col min="4104" max="4104" width="11" style="30" customWidth="1"/>
    <col min="4105" max="4105" width="12" style="30" customWidth="1"/>
    <col min="4106" max="4106" width="10.25" style="30" customWidth="1"/>
    <col min="4107" max="4107" width="12.375" style="30" customWidth="1"/>
    <col min="4108" max="4108" width="13" style="30" customWidth="1"/>
    <col min="4109" max="4353" width="8.75" style="30"/>
    <col min="4354" max="4354" width="20.5" style="30" customWidth="1"/>
    <col min="4355" max="4355" width="12.5" style="30" customWidth="1"/>
    <col min="4356" max="4356" width="8.5" style="30" customWidth="1"/>
    <col min="4357" max="4357" width="59" style="30" customWidth="1"/>
    <col min="4358" max="4358" width="10.5" style="30" customWidth="1"/>
    <col min="4359" max="4359" width="11.625" style="30" customWidth="1"/>
    <col min="4360" max="4360" width="11" style="30" customWidth="1"/>
    <col min="4361" max="4361" width="12" style="30" customWidth="1"/>
    <col min="4362" max="4362" width="10.25" style="30" customWidth="1"/>
    <col min="4363" max="4363" width="12.375" style="30" customWidth="1"/>
    <col min="4364" max="4364" width="13" style="30" customWidth="1"/>
    <col min="4365" max="4609" width="8.75" style="30"/>
    <col min="4610" max="4610" width="20.5" style="30" customWidth="1"/>
    <col min="4611" max="4611" width="12.5" style="30" customWidth="1"/>
    <col min="4612" max="4612" width="8.5" style="30" customWidth="1"/>
    <col min="4613" max="4613" width="59" style="30" customWidth="1"/>
    <col min="4614" max="4614" width="10.5" style="30" customWidth="1"/>
    <col min="4615" max="4615" width="11.625" style="30" customWidth="1"/>
    <col min="4616" max="4616" width="11" style="30" customWidth="1"/>
    <col min="4617" max="4617" width="12" style="30" customWidth="1"/>
    <col min="4618" max="4618" width="10.25" style="30" customWidth="1"/>
    <col min="4619" max="4619" width="12.375" style="30" customWidth="1"/>
    <col min="4620" max="4620" width="13" style="30" customWidth="1"/>
    <col min="4621" max="4865" width="8.75" style="30"/>
    <col min="4866" max="4866" width="20.5" style="30" customWidth="1"/>
    <col min="4867" max="4867" width="12.5" style="30" customWidth="1"/>
    <col min="4868" max="4868" width="8.5" style="30" customWidth="1"/>
    <col min="4869" max="4869" width="59" style="30" customWidth="1"/>
    <col min="4870" max="4870" width="10.5" style="30" customWidth="1"/>
    <col min="4871" max="4871" width="11.625" style="30" customWidth="1"/>
    <col min="4872" max="4872" width="11" style="30" customWidth="1"/>
    <col min="4873" max="4873" width="12" style="30" customWidth="1"/>
    <col min="4874" max="4874" width="10.25" style="30" customWidth="1"/>
    <col min="4875" max="4875" width="12.375" style="30" customWidth="1"/>
    <col min="4876" max="4876" width="13" style="30" customWidth="1"/>
    <col min="4877" max="5121" width="8.75" style="30"/>
    <col min="5122" max="5122" width="20.5" style="30" customWidth="1"/>
    <col min="5123" max="5123" width="12.5" style="30" customWidth="1"/>
    <col min="5124" max="5124" width="8.5" style="30" customWidth="1"/>
    <col min="5125" max="5125" width="59" style="30" customWidth="1"/>
    <col min="5126" max="5126" width="10.5" style="30" customWidth="1"/>
    <col min="5127" max="5127" width="11.625" style="30" customWidth="1"/>
    <col min="5128" max="5128" width="11" style="30" customWidth="1"/>
    <col min="5129" max="5129" width="12" style="30" customWidth="1"/>
    <col min="5130" max="5130" width="10.25" style="30" customWidth="1"/>
    <col min="5131" max="5131" width="12.375" style="30" customWidth="1"/>
    <col min="5132" max="5132" width="13" style="30" customWidth="1"/>
    <col min="5133" max="5377" width="8.75" style="30"/>
    <col min="5378" max="5378" width="20.5" style="30" customWidth="1"/>
    <col min="5379" max="5379" width="12.5" style="30" customWidth="1"/>
    <col min="5380" max="5380" width="8.5" style="30" customWidth="1"/>
    <col min="5381" max="5381" width="59" style="30" customWidth="1"/>
    <col min="5382" max="5382" width="10.5" style="30" customWidth="1"/>
    <col min="5383" max="5383" width="11.625" style="30" customWidth="1"/>
    <col min="5384" max="5384" width="11" style="30" customWidth="1"/>
    <col min="5385" max="5385" width="12" style="30" customWidth="1"/>
    <col min="5386" max="5386" width="10.25" style="30" customWidth="1"/>
    <col min="5387" max="5387" width="12.375" style="30" customWidth="1"/>
    <col min="5388" max="5388" width="13" style="30" customWidth="1"/>
    <col min="5389" max="5633" width="8.75" style="30"/>
    <col min="5634" max="5634" width="20.5" style="30" customWidth="1"/>
    <col min="5635" max="5635" width="12.5" style="30" customWidth="1"/>
    <col min="5636" max="5636" width="8.5" style="30" customWidth="1"/>
    <col min="5637" max="5637" width="59" style="30" customWidth="1"/>
    <col min="5638" max="5638" width="10.5" style="30" customWidth="1"/>
    <col min="5639" max="5639" width="11.625" style="30" customWidth="1"/>
    <col min="5640" max="5640" width="11" style="30" customWidth="1"/>
    <col min="5641" max="5641" width="12" style="30" customWidth="1"/>
    <col min="5642" max="5642" width="10.25" style="30" customWidth="1"/>
    <col min="5643" max="5643" width="12.375" style="30" customWidth="1"/>
    <col min="5644" max="5644" width="13" style="30" customWidth="1"/>
    <col min="5645" max="5889" width="8.75" style="30"/>
    <col min="5890" max="5890" width="20.5" style="30" customWidth="1"/>
    <col min="5891" max="5891" width="12.5" style="30" customWidth="1"/>
    <col min="5892" max="5892" width="8.5" style="30" customWidth="1"/>
    <col min="5893" max="5893" width="59" style="30" customWidth="1"/>
    <col min="5894" max="5894" width="10.5" style="30" customWidth="1"/>
    <col min="5895" max="5895" width="11.625" style="30" customWidth="1"/>
    <col min="5896" max="5896" width="11" style="30" customWidth="1"/>
    <col min="5897" max="5897" width="12" style="30" customWidth="1"/>
    <col min="5898" max="5898" width="10.25" style="30" customWidth="1"/>
    <col min="5899" max="5899" width="12.375" style="30" customWidth="1"/>
    <col min="5900" max="5900" width="13" style="30" customWidth="1"/>
    <col min="5901" max="6145" width="8.75" style="30"/>
    <col min="6146" max="6146" width="20.5" style="30" customWidth="1"/>
    <col min="6147" max="6147" width="12.5" style="30" customWidth="1"/>
    <col min="6148" max="6148" width="8.5" style="30" customWidth="1"/>
    <col min="6149" max="6149" width="59" style="30" customWidth="1"/>
    <col min="6150" max="6150" width="10.5" style="30" customWidth="1"/>
    <col min="6151" max="6151" width="11.625" style="30" customWidth="1"/>
    <col min="6152" max="6152" width="11" style="30" customWidth="1"/>
    <col min="6153" max="6153" width="12" style="30" customWidth="1"/>
    <col min="6154" max="6154" width="10.25" style="30" customWidth="1"/>
    <col min="6155" max="6155" width="12.375" style="30" customWidth="1"/>
    <col min="6156" max="6156" width="13" style="30" customWidth="1"/>
    <col min="6157" max="6401" width="8.75" style="30"/>
    <col min="6402" max="6402" width="20.5" style="30" customWidth="1"/>
    <col min="6403" max="6403" width="12.5" style="30" customWidth="1"/>
    <col min="6404" max="6404" width="8.5" style="30" customWidth="1"/>
    <col min="6405" max="6405" width="59" style="30" customWidth="1"/>
    <col min="6406" max="6406" width="10.5" style="30" customWidth="1"/>
    <col min="6407" max="6407" width="11.625" style="30" customWidth="1"/>
    <col min="6408" max="6408" width="11" style="30" customWidth="1"/>
    <col min="6409" max="6409" width="12" style="30" customWidth="1"/>
    <col min="6410" max="6410" width="10.25" style="30" customWidth="1"/>
    <col min="6411" max="6411" width="12.375" style="30" customWidth="1"/>
    <col min="6412" max="6412" width="13" style="30" customWidth="1"/>
    <col min="6413" max="6657" width="8.75" style="30"/>
    <col min="6658" max="6658" width="20.5" style="30" customWidth="1"/>
    <col min="6659" max="6659" width="12.5" style="30" customWidth="1"/>
    <col min="6660" max="6660" width="8.5" style="30" customWidth="1"/>
    <col min="6661" max="6661" width="59" style="30" customWidth="1"/>
    <col min="6662" max="6662" width="10.5" style="30" customWidth="1"/>
    <col min="6663" max="6663" width="11.625" style="30" customWidth="1"/>
    <col min="6664" max="6664" width="11" style="30" customWidth="1"/>
    <col min="6665" max="6665" width="12" style="30" customWidth="1"/>
    <col min="6666" max="6666" width="10.25" style="30" customWidth="1"/>
    <col min="6667" max="6667" width="12.375" style="30" customWidth="1"/>
    <col min="6668" max="6668" width="13" style="30" customWidth="1"/>
    <col min="6669" max="6913" width="8.75" style="30"/>
    <col min="6914" max="6914" width="20.5" style="30" customWidth="1"/>
    <col min="6915" max="6915" width="12.5" style="30" customWidth="1"/>
    <col min="6916" max="6916" width="8.5" style="30" customWidth="1"/>
    <col min="6917" max="6917" width="59" style="30" customWidth="1"/>
    <col min="6918" max="6918" width="10.5" style="30" customWidth="1"/>
    <col min="6919" max="6919" width="11.625" style="30" customWidth="1"/>
    <col min="6920" max="6920" width="11" style="30" customWidth="1"/>
    <col min="6921" max="6921" width="12" style="30" customWidth="1"/>
    <col min="6922" max="6922" width="10.25" style="30" customWidth="1"/>
    <col min="6923" max="6923" width="12.375" style="30" customWidth="1"/>
    <col min="6924" max="6924" width="13" style="30" customWidth="1"/>
    <col min="6925" max="7169" width="8.75" style="30"/>
    <col min="7170" max="7170" width="20.5" style="30" customWidth="1"/>
    <col min="7171" max="7171" width="12.5" style="30" customWidth="1"/>
    <col min="7172" max="7172" width="8.5" style="30" customWidth="1"/>
    <col min="7173" max="7173" width="59" style="30" customWidth="1"/>
    <col min="7174" max="7174" width="10.5" style="30" customWidth="1"/>
    <col min="7175" max="7175" width="11.625" style="30" customWidth="1"/>
    <col min="7176" max="7176" width="11" style="30" customWidth="1"/>
    <col min="7177" max="7177" width="12" style="30" customWidth="1"/>
    <col min="7178" max="7178" width="10.25" style="30" customWidth="1"/>
    <col min="7179" max="7179" width="12.375" style="30" customWidth="1"/>
    <col min="7180" max="7180" width="13" style="30" customWidth="1"/>
    <col min="7181" max="7425" width="8.75" style="30"/>
    <col min="7426" max="7426" width="20.5" style="30" customWidth="1"/>
    <col min="7427" max="7427" width="12.5" style="30" customWidth="1"/>
    <col min="7428" max="7428" width="8.5" style="30" customWidth="1"/>
    <col min="7429" max="7429" width="59" style="30" customWidth="1"/>
    <col min="7430" max="7430" width="10.5" style="30" customWidth="1"/>
    <col min="7431" max="7431" width="11.625" style="30" customWidth="1"/>
    <col min="7432" max="7432" width="11" style="30" customWidth="1"/>
    <col min="7433" max="7433" width="12" style="30" customWidth="1"/>
    <col min="7434" max="7434" width="10.25" style="30" customWidth="1"/>
    <col min="7435" max="7435" width="12.375" style="30" customWidth="1"/>
    <col min="7436" max="7436" width="13" style="30" customWidth="1"/>
    <col min="7437" max="7681" width="8.75" style="30"/>
    <col min="7682" max="7682" width="20.5" style="30" customWidth="1"/>
    <col min="7683" max="7683" width="12.5" style="30" customWidth="1"/>
    <col min="7684" max="7684" width="8.5" style="30" customWidth="1"/>
    <col min="7685" max="7685" width="59" style="30" customWidth="1"/>
    <col min="7686" max="7686" width="10.5" style="30" customWidth="1"/>
    <col min="7687" max="7687" width="11.625" style="30" customWidth="1"/>
    <col min="7688" max="7688" width="11" style="30" customWidth="1"/>
    <col min="7689" max="7689" width="12" style="30" customWidth="1"/>
    <col min="7690" max="7690" width="10.25" style="30" customWidth="1"/>
    <col min="7691" max="7691" width="12.375" style="30" customWidth="1"/>
    <col min="7692" max="7692" width="13" style="30" customWidth="1"/>
    <col min="7693" max="7937" width="8.75" style="30"/>
    <col min="7938" max="7938" width="20.5" style="30" customWidth="1"/>
    <col min="7939" max="7939" width="12.5" style="30" customWidth="1"/>
    <col min="7940" max="7940" width="8.5" style="30" customWidth="1"/>
    <col min="7941" max="7941" width="59" style="30" customWidth="1"/>
    <col min="7942" max="7942" width="10.5" style="30" customWidth="1"/>
    <col min="7943" max="7943" width="11.625" style="30" customWidth="1"/>
    <col min="7944" max="7944" width="11" style="30" customWidth="1"/>
    <col min="7945" max="7945" width="12" style="30" customWidth="1"/>
    <col min="7946" max="7946" width="10.25" style="30" customWidth="1"/>
    <col min="7947" max="7947" width="12.375" style="30" customWidth="1"/>
    <col min="7948" max="7948" width="13" style="30" customWidth="1"/>
    <col min="7949" max="8193" width="8.75" style="30"/>
    <col min="8194" max="8194" width="20.5" style="30" customWidth="1"/>
    <col min="8195" max="8195" width="12.5" style="30" customWidth="1"/>
    <col min="8196" max="8196" width="8.5" style="30" customWidth="1"/>
    <col min="8197" max="8197" width="59" style="30" customWidth="1"/>
    <col min="8198" max="8198" width="10.5" style="30" customWidth="1"/>
    <col min="8199" max="8199" width="11.625" style="30" customWidth="1"/>
    <col min="8200" max="8200" width="11" style="30" customWidth="1"/>
    <col min="8201" max="8201" width="12" style="30" customWidth="1"/>
    <col min="8202" max="8202" width="10.25" style="30" customWidth="1"/>
    <col min="8203" max="8203" width="12.375" style="30" customWidth="1"/>
    <col min="8204" max="8204" width="13" style="30" customWidth="1"/>
    <col min="8205" max="8449" width="8.75" style="30"/>
    <col min="8450" max="8450" width="20.5" style="30" customWidth="1"/>
    <col min="8451" max="8451" width="12.5" style="30" customWidth="1"/>
    <col min="8452" max="8452" width="8.5" style="30" customWidth="1"/>
    <col min="8453" max="8453" width="59" style="30" customWidth="1"/>
    <col min="8454" max="8454" width="10.5" style="30" customWidth="1"/>
    <col min="8455" max="8455" width="11.625" style="30" customWidth="1"/>
    <col min="8456" max="8456" width="11" style="30" customWidth="1"/>
    <col min="8457" max="8457" width="12" style="30" customWidth="1"/>
    <col min="8458" max="8458" width="10.25" style="30" customWidth="1"/>
    <col min="8459" max="8459" width="12.375" style="30" customWidth="1"/>
    <col min="8460" max="8460" width="13" style="30" customWidth="1"/>
    <col min="8461" max="8705" width="8.75" style="30"/>
    <col min="8706" max="8706" width="20.5" style="30" customWidth="1"/>
    <col min="8707" max="8707" width="12.5" style="30" customWidth="1"/>
    <col min="8708" max="8708" width="8.5" style="30" customWidth="1"/>
    <col min="8709" max="8709" width="59" style="30" customWidth="1"/>
    <col min="8710" max="8710" width="10.5" style="30" customWidth="1"/>
    <col min="8711" max="8711" width="11.625" style="30" customWidth="1"/>
    <col min="8712" max="8712" width="11" style="30" customWidth="1"/>
    <col min="8713" max="8713" width="12" style="30" customWidth="1"/>
    <col min="8714" max="8714" width="10.25" style="30" customWidth="1"/>
    <col min="8715" max="8715" width="12.375" style="30" customWidth="1"/>
    <col min="8716" max="8716" width="13" style="30" customWidth="1"/>
    <col min="8717" max="8961" width="8.75" style="30"/>
    <col min="8962" max="8962" width="20.5" style="30" customWidth="1"/>
    <col min="8963" max="8963" width="12.5" style="30" customWidth="1"/>
    <col min="8964" max="8964" width="8.5" style="30" customWidth="1"/>
    <col min="8965" max="8965" width="59" style="30" customWidth="1"/>
    <col min="8966" max="8966" width="10.5" style="30" customWidth="1"/>
    <col min="8967" max="8967" width="11.625" style="30" customWidth="1"/>
    <col min="8968" max="8968" width="11" style="30" customWidth="1"/>
    <col min="8969" max="8969" width="12" style="30" customWidth="1"/>
    <col min="8970" max="8970" width="10.25" style="30" customWidth="1"/>
    <col min="8971" max="8971" width="12.375" style="30" customWidth="1"/>
    <col min="8972" max="8972" width="13" style="30" customWidth="1"/>
    <col min="8973" max="9217" width="8.75" style="30"/>
    <col min="9218" max="9218" width="20.5" style="30" customWidth="1"/>
    <col min="9219" max="9219" width="12.5" style="30" customWidth="1"/>
    <col min="9220" max="9220" width="8.5" style="30" customWidth="1"/>
    <col min="9221" max="9221" width="59" style="30" customWidth="1"/>
    <col min="9222" max="9222" width="10.5" style="30" customWidth="1"/>
    <col min="9223" max="9223" width="11.625" style="30" customWidth="1"/>
    <col min="9224" max="9224" width="11" style="30" customWidth="1"/>
    <col min="9225" max="9225" width="12" style="30" customWidth="1"/>
    <col min="9226" max="9226" width="10.25" style="30" customWidth="1"/>
    <col min="9227" max="9227" width="12.375" style="30" customWidth="1"/>
    <col min="9228" max="9228" width="13" style="30" customWidth="1"/>
    <col min="9229" max="9473" width="8.75" style="30"/>
    <col min="9474" max="9474" width="20.5" style="30" customWidth="1"/>
    <col min="9475" max="9475" width="12.5" style="30" customWidth="1"/>
    <col min="9476" max="9476" width="8.5" style="30" customWidth="1"/>
    <col min="9477" max="9477" width="59" style="30" customWidth="1"/>
    <col min="9478" max="9478" width="10.5" style="30" customWidth="1"/>
    <col min="9479" max="9479" width="11.625" style="30" customWidth="1"/>
    <col min="9480" max="9480" width="11" style="30" customWidth="1"/>
    <col min="9481" max="9481" width="12" style="30" customWidth="1"/>
    <col min="9482" max="9482" width="10.25" style="30" customWidth="1"/>
    <col min="9483" max="9483" width="12.375" style="30" customWidth="1"/>
    <col min="9484" max="9484" width="13" style="30" customWidth="1"/>
    <col min="9485" max="9729" width="8.75" style="30"/>
    <col min="9730" max="9730" width="20.5" style="30" customWidth="1"/>
    <col min="9731" max="9731" width="12.5" style="30" customWidth="1"/>
    <col min="9732" max="9732" width="8.5" style="30" customWidth="1"/>
    <col min="9733" max="9733" width="59" style="30" customWidth="1"/>
    <col min="9734" max="9734" width="10.5" style="30" customWidth="1"/>
    <col min="9735" max="9735" width="11.625" style="30" customWidth="1"/>
    <col min="9736" max="9736" width="11" style="30" customWidth="1"/>
    <col min="9737" max="9737" width="12" style="30" customWidth="1"/>
    <col min="9738" max="9738" width="10.25" style="30" customWidth="1"/>
    <col min="9739" max="9739" width="12.375" style="30" customWidth="1"/>
    <col min="9740" max="9740" width="13" style="30" customWidth="1"/>
    <col min="9741" max="9985" width="8.75" style="30"/>
    <col min="9986" max="9986" width="20.5" style="30" customWidth="1"/>
    <col min="9987" max="9987" width="12.5" style="30" customWidth="1"/>
    <col min="9988" max="9988" width="8.5" style="30" customWidth="1"/>
    <col min="9989" max="9989" width="59" style="30" customWidth="1"/>
    <col min="9990" max="9990" width="10.5" style="30" customWidth="1"/>
    <col min="9991" max="9991" width="11.625" style="30" customWidth="1"/>
    <col min="9992" max="9992" width="11" style="30" customWidth="1"/>
    <col min="9993" max="9993" width="12" style="30" customWidth="1"/>
    <col min="9994" max="9994" width="10.25" style="30" customWidth="1"/>
    <col min="9995" max="9995" width="12.375" style="30" customWidth="1"/>
    <col min="9996" max="9996" width="13" style="30" customWidth="1"/>
    <col min="9997" max="10241" width="8.75" style="30"/>
    <col min="10242" max="10242" width="20.5" style="30" customWidth="1"/>
    <col min="10243" max="10243" width="12.5" style="30" customWidth="1"/>
    <col min="10244" max="10244" width="8.5" style="30" customWidth="1"/>
    <col min="10245" max="10245" width="59" style="30" customWidth="1"/>
    <col min="10246" max="10246" width="10.5" style="30" customWidth="1"/>
    <col min="10247" max="10247" width="11.625" style="30" customWidth="1"/>
    <col min="10248" max="10248" width="11" style="30" customWidth="1"/>
    <col min="10249" max="10249" width="12" style="30" customWidth="1"/>
    <col min="10250" max="10250" width="10.25" style="30" customWidth="1"/>
    <col min="10251" max="10251" width="12.375" style="30" customWidth="1"/>
    <col min="10252" max="10252" width="13" style="30" customWidth="1"/>
    <col min="10253" max="10497" width="8.75" style="30"/>
    <col min="10498" max="10498" width="20.5" style="30" customWidth="1"/>
    <col min="10499" max="10499" width="12.5" style="30" customWidth="1"/>
    <col min="10500" max="10500" width="8.5" style="30" customWidth="1"/>
    <col min="10501" max="10501" width="59" style="30" customWidth="1"/>
    <col min="10502" max="10502" width="10.5" style="30" customWidth="1"/>
    <col min="10503" max="10503" width="11.625" style="30" customWidth="1"/>
    <col min="10504" max="10504" width="11" style="30" customWidth="1"/>
    <col min="10505" max="10505" width="12" style="30" customWidth="1"/>
    <col min="10506" max="10506" width="10.25" style="30" customWidth="1"/>
    <col min="10507" max="10507" width="12.375" style="30" customWidth="1"/>
    <col min="10508" max="10508" width="13" style="30" customWidth="1"/>
    <col min="10509" max="10753" width="8.75" style="30"/>
    <col min="10754" max="10754" width="20.5" style="30" customWidth="1"/>
    <col min="10755" max="10755" width="12.5" style="30" customWidth="1"/>
    <col min="10756" max="10756" width="8.5" style="30" customWidth="1"/>
    <col min="10757" max="10757" width="59" style="30" customWidth="1"/>
    <col min="10758" max="10758" width="10.5" style="30" customWidth="1"/>
    <col min="10759" max="10759" width="11.625" style="30" customWidth="1"/>
    <col min="10760" max="10760" width="11" style="30" customWidth="1"/>
    <col min="10761" max="10761" width="12" style="30" customWidth="1"/>
    <col min="10762" max="10762" width="10.25" style="30" customWidth="1"/>
    <col min="10763" max="10763" width="12.375" style="30" customWidth="1"/>
    <col min="10764" max="10764" width="13" style="30" customWidth="1"/>
    <col min="10765" max="11009" width="8.75" style="30"/>
    <col min="11010" max="11010" width="20.5" style="30" customWidth="1"/>
    <col min="11011" max="11011" width="12.5" style="30" customWidth="1"/>
    <col min="11012" max="11012" width="8.5" style="30" customWidth="1"/>
    <col min="11013" max="11013" width="59" style="30" customWidth="1"/>
    <col min="11014" max="11014" width="10.5" style="30" customWidth="1"/>
    <col min="11015" max="11015" width="11.625" style="30" customWidth="1"/>
    <col min="11016" max="11016" width="11" style="30" customWidth="1"/>
    <col min="11017" max="11017" width="12" style="30" customWidth="1"/>
    <col min="11018" max="11018" width="10.25" style="30" customWidth="1"/>
    <col min="11019" max="11019" width="12.375" style="30" customWidth="1"/>
    <col min="11020" max="11020" width="13" style="30" customWidth="1"/>
    <col min="11021" max="11265" width="8.75" style="30"/>
    <col min="11266" max="11266" width="20.5" style="30" customWidth="1"/>
    <col min="11267" max="11267" width="12.5" style="30" customWidth="1"/>
    <col min="11268" max="11268" width="8.5" style="30" customWidth="1"/>
    <col min="11269" max="11269" width="59" style="30" customWidth="1"/>
    <col min="11270" max="11270" width="10.5" style="30" customWidth="1"/>
    <col min="11271" max="11271" width="11.625" style="30" customWidth="1"/>
    <col min="11272" max="11272" width="11" style="30" customWidth="1"/>
    <col min="11273" max="11273" width="12" style="30" customWidth="1"/>
    <col min="11274" max="11274" width="10.25" style="30" customWidth="1"/>
    <col min="11275" max="11275" width="12.375" style="30" customWidth="1"/>
    <col min="11276" max="11276" width="13" style="30" customWidth="1"/>
    <col min="11277" max="11521" width="8.75" style="30"/>
    <col min="11522" max="11522" width="20.5" style="30" customWidth="1"/>
    <col min="11523" max="11523" width="12.5" style="30" customWidth="1"/>
    <col min="11524" max="11524" width="8.5" style="30" customWidth="1"/>
    <col min="11525" max="11525" width="59" style="30" customWidth="1"/>
    <col min="11526" max="11526" width="10.5" style="30" customWidth="1"/>
    <col min="11527" max="11527" width="11.625" style="30" customWidth="1"/>
    <col min="11528" max="11528" width="11" style="30" customWidth="1"/>
    <col min="11529" max="11529" width="12" style="30" customWidth="1"/>
    <col min="11530" max="11530" width="10.25" style="30" customWidth="1"/>
    <col min="11531" max="11531" width="12.375" style="30" customWidth="1"/>
    <col min="11532" max="11532" width="13" style="30" customWidth="1"/>
    <col min="11533" max="11777" width="8.75" style="30"/>
    <col min="11778" max="11778" width="20.5" style="30" customWidth="1"/>
    <col min="11779" max="11779" width="12.5" style="30" customWidth="1"/>
    <col min="11780" max="11780" width="8.5" style="30" customWidth="1"/>
    <col min="11781" max="11781" width="59" style="30" customWidth="1"/>
    <col min="11782" max="11782" width="10.5" style="30" customWidth="1"/>
    <col min="11783" max="11783" width="11.625" style="30" customWidth="1"/>
    <col min="11784" max="11784" width="11" style="30" customWidth="1"/>
    <col min="11785" max="11785" width="12" style="30" customWidth="1"/>
    <col min="11786" max="11786" width="10.25" style="30" customWidth="1"/>
    <col min="11787" max="11787" width="12.375" style="30" customWidth="1"/>
    <col min="11788" max="11788" width="13" style="30" customWidth="1"/>
    <col min="11789" max="12033" width="8.75" style="30"/>
    <col min="12034" max="12034" width="20.5" style="30" customWidth="1"/>
    <col min="12035" max="12035" width="12.5" style="30" customWidth="1"/>
    <col min="12036" max="12036" width="8.5" style="30" customWidth="1"/>
    <col min="12037" max="12037" width="59" style="30" customWidth="1"/>
    <col min="12038" max="12038" width="10.5" style="30" customWidth="1"/>
    <col min="12039" max="12039" width="11.625" style="30" customWidth="1"/>
    <col min="12040" max="12040" width="11" style="30" customWidth="1"/>
    <col min="12041" max="12041" width="12" style="30" customWidth="1"/>
    <col min="12042" max="12042" width="10.25" style="30" customWidth="1"/>
    <col min="12043" max="12043" width="12.375" style="30" customWidth="1"/>
    <col min="12044" max="12044" width="13" style="30" customWidth="1"/>
    <col min="12045" max="12289" width="8.75" style="30"/>
    <col min="12290" max="12290" width="20.5" style="30" customWidth="1"/>
    <col min="12291" max="12291" width="12.5" style="30" customWidth="1"/>
    <col min="12292" max="12292" width="8.5" style="30" customWidth="1"/>
    <col min="12293" max="12293" width="59" style="30" customWidth="1"/>
    <col min="12294" max="12294" width="10.5" style="30" customWidth="1"/>
    <col min="12295" max="12295" width="11.625" style="30" customWidth="1"/>
    <col min="12296" max="12296" width="11" style="30" customWidth="1"/>
    <col min="12297" max="12297" width="12" style="30" customWidth="1"/>
    <col min="12298" max="12298" width="10.25" style="30" customWidth="1"/>
    <col min="12299" max="12299" width="12.375" style="30" customWidth="1"/>
    <col min="12300" max="12300" width="13" style="30" customWidth="1"/>
    <col min="12301" max="12545" width="8.75" style="30"/>
    <col min="12546" max="12546" width="20.5" style="30" customWidth="1"/>
    <col min="12547" max="12547" width="12.5" style="30" customWidth="1"/>
    <col min="12548" max="12548" width="8.5" style="30" customWidth="1"/>
    <col min="12549" max="12549" width="59" style="30" customWidth="1"/>
    <col min="12550" max="12550" width="10.5" style="30" customWidth="1"/>
    <col min="12551" max="12551" width="11.625" style="30" customWidth="1"/>
    <col min="12552" max="12552" width="11" style="30" customWidth="1"/>
    <col min="12553" max="12553" width="12" style="30" customWidth="1"/>
    <col min="12554" max="12554" width="10.25" style="30" customWidth="1"/>
    <col min="12555" max="12555" width="12.375" style="30" customWidth="1"/>
    <col min="12556" max="12556" width="13" style="30" customWidth="1"/>
    <col min="12557" max="12801" width="8.75" style="30"/>
    <col min="12802" max="12802" width="20.5" style="30" customWidth="1"/>
    <col min="12803" max="12803" width="12.5" style="30" customWidth="1"/>
    <col min="12804" max="12804" width="8.5" style="30" customWidth="1"/>
    <col min="12805" max="12805" width="59" style="30" customWidth="1"/>
    <col min="12806" max="12806" width="10.5" style="30" customWidth="1"/>
    <col min="12807" max="12807" width="11.625" style="30" customWidth="1"/>
    <col min="12808" max="12808" width="11" style="30" customWidth="1"/>
    <col min="12809" max="12809" width="12" style="30" customWidth="1"/>
    <col min="12810" max="12810" width="10.25" style="30" customWidth="1"/>
    <col min="12811" max="12811" width="12.375" style="30" customWidth="1"/>
    <col min="12812" max="12812" width="13" style="30" customWidth="1"/>
    <col min="12813" max="13057" width="8.75" style="30"/>
    <col min="13058" max="13058" width="20.5" style="30" customWidth="1"/>
    <col min="13059" max="13059" width="12.5" style="30" customWidth="1"/>
    <col min="13060" max="13060" width="8.5" style="30" customWidth="1"/>
    <col min="13061" max="13061" width="59" style="30" customWidth="1"/>
    <col min="13062" max="13062" width="10.5" style="30" customWidth="1"/>
    <col min="13063" max="13063" width="11.625" style="30" customWidth="1"/>
    <col min="13064" max="13064" width="11" style="30" customWidth="1"/>
    <col min="13065" max="13065" width="12" style="30" customWidth="1"/>
    <col min="13066" max="13066" width="10.25" style="30" customWidth="1"/>
    <col min="13067" max="13067" width="12.375" style="30" customWidth="1"/>
    <col min="13068" max="13068" width="13" style="30" customWidth="1"/>
    <col min="13069" max="13313" width="8.75" style="30"/>
    <col min="13314" max="13314" width="20.5" style="30" customWidth="1"/>
    <col min="13315" max="13315" width="12.5" style="30" customWidth="1"/>
    <col min="13316" max="13316" width="8.5" style="30" customWidth="1"/>
    <col min="13317" max="13317" width="59" style="30" customWidth="1"/>
    <col min="13318" max="13318" width="10.5" style="30" customWidth="1"/>
    <col min="13319" max="13319" width="11.625" style="30" customWidth="1"/>
    <col min="13320" max="13320" width="11" style="30" customWidth="1"/>
    <col min="13321" max="13321" width="12" style="30" customWidth="1"/>
    <col min="13322" max="13322" width="10.25" style="30" customWidth="1"/>
    <col min="13323" max="13323" width="12.375" style="30" customWidth="1"/>
    <col min="13324" max="13324" width="13" style="30" customWidth="1"/>
    <col min="13325" max="13569" width="8.75" style="30"/>
    <col min="13570" max="13570" width="20.5" style="30" customWidth="1"/>
    <col min="13571" max="13571" width="12.5" style="30" customWidth="1"/>
    <col min="13572" max="13572" width="8.5" style="30" customWidth="1"/>
    <col min="13573" max="13573" width="59" style="30" customWidth="1"/>
    <col min="13574" max="13574" width="10.5" style="30" customWidth="1"/>
    <col min="13575" max="13575" width="11.625" style="30" customWidth="1"/>
    <col min="13576" max="13576" width="11" style="30" customWidth="1"/>
    <col min="13577" max="13577" width="12" style="30" customWidth="1"/>
    <col min="13578" max="13578" width="10.25" style="30" customWidth="1"/>
    <col min="13579" max="13579" width="12.375" style="30" customWidth="1"/>
    <col min="13580" max="13580" width="13" style="30" customWidth="1"/>
    <col min="13581" max="13825" width="8.75" style="30"/>
    <col min="13826" max="13826" width="20.5" style="30" customWidth="1"/>
    <col min="13827" max="13827" width="12.5" style="30" customWidth="1"/>
    <col min="13828" max="13828" width="8.5" style="30" customWidth="1"/>
    <col min="13829" max="13829" width="59" style="30" customWidth="1"/>
    <col min="13830" max="13830" width="10.5" style="30" customWidth="1"/>
    <col min="13831" max="13831" width="11.625" style="30" customWidth="1"/>
    <col min="13832" max="13832" width="11" style="30" customWidth="1"/>
    <col min="13833" max="13833" width="12" style="30" customWidth="1"/>
    <col min="13834" max="13834" width="10.25" style="30" customWidth="1"/>
    <col min="13835" max="13835" width="12.375" style="30" customWidth="1"/>
    <col min="13836" max="13836" width="13" style="30" customWidth="1"/>
    <col min="13837" max="14081" width="8.75" style="30"/>
    <col min="14082" max="14082" width="20.5" style="30" customWidth="1"/>
    <col min="14083" max="14083" width="12.5" style="30" customWidth="1"/>
    <col min="14084" max="14084" width="8.5" style="30" customWidth="1"/>
    <col min="14085" max="14085" width="59" style="30" customWidth="1"/>
    <col min="14086" max="14086" width="10.5" style="30" customWidth="1"/>
    <col min="14087" max="14087" width="11.625" style="30" customWidth="1"/>
    <col min="14088" max="14088" width="11" style="30" customWidth="1"/>
    <col min="14089" max="14089" width="12" style="30" customWidth="1"/>
    <col min="14090" max="14090" width="10.25" style="30" customWidth="1"/>
    <col min="14091" max="14091" width="12.375" style="30" customWidth="1"/>
    <col min="14092" max="14092" width="13" style="30" customWidth="1"/>
    <col min="14093" max="14337" width="8.75" style="30"/>
    <col min="14338" max="14338" width="20.5" style="30" customWidth="1"/>
    <col min="14339" max="14339" width="12.5" style="30" customWidth="1"/>
    <col min="14340" max="14340" width="8.5" style="30" customWidth="1"/>
    <col min="14341" max="14341" width="59" style="30" customWidth="1"/>
    <col min="14342" max="14342" width="10.5" style="30" customWidth="1"/>
    <col min="14343" max="14343" width="11.625" style="30" customWidth="1"/>
    <col min="14344" max="14344" width="11" style="30" customWidth="1"/>
    <col min="14345" max="14345" width="12" style="30" customWidth="1"/>
    <col min="14346" max="14346" width="10.25" style="30" customWidth="1"/>
    <col min="14347" max="14347" width="12.375" style="30" customWidth="1"/>
    <col min="14348" max="14348" width="13" style="30" customWidth="1"/>
    <col min="14349" max="14593" width="8.75" style="30"/>
    <col min="14594" max="14594" width="20.5" style="30" customWidth="1"/>
    <col min="14595" max="14595" width="12.5" style="30" customWidth="1"/>
    <col min="14596" max="14596" width="8.5" style="30" customWidth="1"/>
    <col min="14597" max="14597" width="59" style="30" customWidth="1"/>
    <col min="14598" max="14598" width="10.5" style="30" customWidth="1"/>
    <col min="14599" max="14599" width="11.625" style="30" customWidth="1"/>
    <col min="14600" max="14600" width="11" style="30" customWidth="1"/>
    <col min="14601" max="14601" width="12" style="30" customWidth="1"/>
    <col min="14602" max="14602" width="10.25" style="30" customWidth="1"/>
    <col min="14603" max="14603" width="12.375" style="30" customWidth="1"/>
    <col min="14604" max="14604" width="13" style="30" customWidth="1"/>
    <col min="14605" max="14849" width="8.75" style="30"/>
    <col min="14850" max="14850" width="20.5" style="30" customWidth="1"/>
    <col min="14851" max="14851" width="12.5" style="30" customWidth="1"/>
    <col min="14852" max="14852" width="8.5" style="30" customWidth="1"/>
    <col min="14853" max="14853" width="59" style="30" customWidth="1"/>
    <col min="14854" max="14854" width="10.5" style="30" customWidth="1"/>
    <col min="14855" max="14855" width="11.625" style="30" customWidth="1"/>
    <col min="14856" max="14856" width="11" style="30" customWidth="1"/>
    <col min="14857" max="14857" width="12" style="30" customWidth="1"/>
    <col min="14858" max="14858" width="10.25" style="30" customWidth="1"/>
    <col min="14859" max="14859" width="12.375" style="30" customWidth="1"/>
    <col min="14860" max="14860" width="13" style="30" customWidth="1"/>
    <col min="14861" max="15105" width="8.75" style="30"/>
    <col min="15106" max="15106" width="20.5" style="30" customWidth="1"/>
    <col min="15107" max="15107" width="12.5" style="30" customWidth="1"/>
    <col min="15108" max="15108" width="8.5" style="30" customWidth="1"/>
    <col min="15109" max="15109" width="59" style="30" customWidth="1"/>
    <col min="15110" max="15110" width="10.5" style="30" customWidth="1"/>
    <col min="15111" max="15111" width="11.625" style="30" customWidth="1"/>
    <col min="15112" max="15112" width="11" style="30" customWidth="1"/>
    <col min="15113" max="15113" width="12" style="30" customWidth="1"/>
    <col min="15114" max="15114" width="10.25" style="30" customWidth="1"/>
    <col min="15115" max="15115" width="12.375" style="30" customWidth="1"/>
    <col min="15116" max="15116" width="13" style="30" customWidth="1"/>
    <col min="15117" max="15361" width="8.75" style="30"/>
    <col min="15362" max="15362" width="20.5" style="30" customWidth="1"/>
    <col min="15363" max="15363" width="12.5" style="30" customWidth="1"/>
    <col min="15364" max="15364" width="8.5" style="30" customWidth="1"/>
    <col min="15365" max="15365" width="59" style="30" customWidth="1"/>
    <col min="15366" max="15366" width="10.5" style="30" customWidth="1"/>
    <col min="15367" max="15367" width="11.625" style="30" customWidth="1"/>
    <col min="15368" max="15368" width="11" style="30" customWidth="1"/>
    <col min="15369" max="15369" width="12" style="30" customWidth="1"/>
    <col min="15370" max="15370" width="10.25" style="30" customWidth="1"/>
    <col min="15371" max="15371" width="12.375" style="30" customWidth="1"/>
    <col min="15372" max="15372" width="13" style="30" customWidth="1"/>
    <col min="15373" max="15617" width="8.75" style="30"/>
    <col min="15618" max="15618" width="20.5" style="30" customWidth="1"/>
    <col min="15619" max="15619" width="12.5" style="30" customWidth="1"/>
    <col min="15620" max="15620" width="8.5" style="30" customWidth="1"/>
    <col min="15621" max="15621" width="59" style="30" customWidth="1"/>
    <col min="15622" max="15622" width="10.5" style="30" customWidth="1"/>
    <col min="15623" max="15623" width="11.625" style="30" customWidth="1"/>
    <col min="15624" max="15624" width="11" style="30" customWidth="1"/>
    <col min="15625" max="15625" width="12" style="30" customWidth="1"/>
    <col min="15626" max="15626" width="10.25" style="30" customWidth="1"/>
    <col min="15627" max="15627" width="12.375" style="30" customWidth="1"/>
    <col min="15628" max="15628" width="13" style="30" customWidth="1"/>
    <col min="15629" max="15873" width="8.75" style="30"/>
    <col min="15874" max="15874" width="20.5" style="30" customWidth="1"/>
    <col min="15875" max="15875" width="12.5" style="30" customWidth="1"/>
    <col min="15876" max="15876" width="8.5" style="30" customWidth="1"/>
    <col min="15877" max="15877" width="59" style="30" customWidth="1"/>
    <col min="15878" max="15878" width="10.5" style="30" customWidth="1"/>
    <col min="15879" max="15879" width="11.625" style="30" customWidth="1"/>
    <col min="15880" max="15880" width="11" style="30" customWidth="1"/>
    <col min="15881" max="15881" width="12" style="30" customWidth="1"/>
    <col min="15882" max="15882" width="10.25" style="30" customWidth="1"/>
    <col min="15883" max="15883" width="12.375" style="30" customWidth="1"/>
    <col min="15884" max="15884" width="13" style="30" customWidth="1"/>
    <col min="15885" max="16129" width="8.75" style="30"/>
    <col min="16130" max="16130" width="20.5" style="30" customWidth="1"/>
    <col min="16131" max="16131" width="12.5" style="30" customWidth="1"/>
    <col min="16132" max="16132" width="8.5" style="30" customWidth="1"/>
    <col min="16133" max="16133" width="59" style="30" customWidth="1"/>
    <col min="16134" max="16134" width="10.5" style="30" customWidth="1"/>
    <col min="16135" max="16135" width="11.625" style="30" customWidth="1"/>
    <col min="16136" max="16136" width="11" style="30" customWidth="1"/>
    <col min="16137" max="16137" width="12" style="30" customWidth="1"/>
    <col min="16138" max="16138" width="10.25" style="30" customWidth="1"/>
    <col min="16139" max="16139" width="12.375" style="30" customWidth="1"/>
    <col min="16140" max="16140" width="13" style="30" customWidth="1"/>
    <col min="16141" max="16384" width="8.75" style="30"/>
  </cols>
  <sheetData>
    <row r="1" spans="1:12" ht="39" thickBot="1" x14ac:dyDescent="0.3">
      <c r="A1" s="310" t="s">
        <v>140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1"/>
    </row>
    <row r="2" spans="1:12" s="35" customFormat="1" x14ac:dyDescent="0.25">
      <c r="A2" s="308" t="s">
        <v>14</v>
      </c>
      <c r="B2" s="309"/>
      <c r="C2" s="56" t="s">
        <v>15</v>
      </c>
      <c r="D2" s="55"/>
      <c r="E2" s="105" t="s">
        <v>16</v>
      </c>
      <c r="F2" s="312" t="s">
        <v>17</v>
      </c>
      <c r="G2" s="313"/>
      <c r="H2" s="312" t="s">
        <v>18</v>
      </c>
      <c r="I2" s="313"/>
      <c r="J2" s="309" t="s">
        <v>19</v>
      </c>
      <c r="K2" s="314"/>
      <c r="L2" s="34" t="s">
        <v>20</v>
      </c>
    </row>
    <row r="3" spans="1:12" s="35" customFormat="1" x14ac:dyDescent="0.25">
      <c r="A3" s="36" t="s">
        <v>31</v>
      </c>
      <c r="B3" s="58" t="s">
        <v>30</v>
      </c>
      <c r="C3" s="27"/>
      <c r="D3" s="27"/>
      <c r="E3" s="106"/>
      <c r="F3" s="100" t="s">
        <v>21</v>
      </c>
      <c r="G3" s="117" t="s">
        <v>22</v>
      </c>
      <c r="H3" s="143" t="s">
        <v>23</v>
      </c>
      <c r="I3" s="117" t="s">
        <v>22</v>
      </c>
      <c r="J3" s="115" t="s">
        <v>24</v>
      </c>
      <c r="K3" s="37" t="s">
        <v>22</v>
      </c>
      <c r="L3" s="33"/>
    </row>
    <row r="4" spans="1:12" x14ac:dyDescent="0.25">
      <c r="A4" s="100"/>
      <c r="B4" s="101"/>
      <c r="C4" s="170">
        <v>1070911</v>
      </c>
      <c r="D4" s="230" t="s">
        <v>25</v>
      </c>
      <c r="E4" s="231" t="s">
        <v>29</v>
      </c>
      <c r="F4" s="118"/>
      <c r="G4" s="119"/>
      <c r="H4" s="144"/>
      <c r="I4" s="136"/>
      <c r="J4" s="138">
        <v>0</v>
      </c>
      <c r="K4" s="102">
        <v>75332</v>
      </c>
      <c r="L4" s="103">
        <f>J4+K4</f>
        <v>75332</v>
      </c>
    </row>
    <row r="5" spans="1:12" x14ac:dyDescent="0.25">
      <c r="A5" s="241"/>
      <c r="B5" s="242"/>
      <c r="C5" s="235">
        <v>1070911</v>
      </c>
      <c r="D5" s="236" t="s">
        <v>121</v>
      </c>
      <c r="E5" s="239" t="s">
        <v>123</v>
      </c>
      <c r="F5" s="243"/>
      <c r="G5" s="244"/>
      <c r="H5" s="245"/>
      <c r="I5" s="246"/>
      <c r="J5" s="247">
        <v>6987</v>
      </c>
      <c r="K5" s="248">
        <f>K4+G5-I5</f>
        <v>75332</v>
      </c>
      <c r="L5" s="249">
        <f>J5+K5</f>
        <v>82319</v>
      </c>
    </row>
    <row r="6" spans="1:12" x14ac:dyDescent="0.25">
      <c r="A6" s="250"/>
      <c r="B6" s="251"/>
      <c r="C6" s="237">
        <v>1070911</v>
      </c>
      <c r="D6" s="238" t="s">
        <v>121</v>
      </c>
      <c r="E6" s="240" t="s">
        <v>126</v>
      </c>
      <c r="F6" s="252"/>
      <c r="G6" s="253"/>
      <c r="H6" s="254"/>
      <c r="I6" s="255"/>
      <c r="J6" s="256">
        <v>400</v>
      </c>
      <c r="K6" s="257">
        <f t="shared" ref="K6:K7" si="0">K5+G6-I6</f>
        <v>75332</v>
      </c>
      <c r="L6" s="258">
        <f t="shared" ref="L6:L7" si="1">J6+K6</f>
        <v>75732</v>
      </c>
    </row>
    <row r="7" spans="1:12" x14ac:dyDescent="0.25">
      <c r="A7" s="259"/>
      <c r="B7" s="260"/>
      <c r="C7" s="261">
        <v>1070911</v>
      </c>
      <c r="D7" s="262" t="s">
        <v>122</v>
      </c>
      <c r="E7" s="263" t="s">
        <v>124</v>
      </c>
      <c r="F7" s="264"/>
      <c r="G7" s="265"/>
      <c r="H7" s="266"/>
      <c r="I7" s="267"/>
      <c r="J7" s="268">
        <v>1620</v>
      </c>
      <c r="K7" s="269">
        <f t="shared" si="0"/>
        <v>75332</v>
      </c>
      <c r="L7" s="270">
        <f t="shared" si="1"/>
        <v>76952</v>
      </c>
    </row>
    <row r="8" spans="1:12" x14ac:dyDescent="0.25">
      <c r="A8" s="59" t="s">
        <v>32</v>
      </c>
      <c r="B8" s="60"/>
      <c r="C8" s="232">
        <v>1070927</v>
      </c>
      <c r="D8" s="233" t="s">
        <v>21</v>
      </c>
      <c r="E8" s="234" t="s">
        <v>39</v>
      </c>
      <c r="F8" s="120">
        <v>10000</v>
      </c>
      <c r="G8" s="121"/>
      <c r="H8" s="145"/>
      <c r="I8" s="123"/>
      <c r="J8" s="139">
        <f>F8-H8</f>
        <v>10000</v>
      </c>
      <c r="K8" s="40">
        <f>K4+G8-I8</f>
        <v>75332</v>
      </c>
      <c r="L8" s="41">
        <f>J8+K8</f>
        <v>85332</v>
      </c>
    </row>
    <row r="9" spans="1:12" x14ac:dyDescent="0.25">
      <c r="A9" s="59" t="s">
        <v>33</v>
      </c>
      <c r="B9" s="60"/>
      <c r="C9" s="38">
        <v>1070927</v>
      </c>
      <c r="D9" s="32" t="s">
        <v>21</v>
      </c>
      <c r="E9" s="108" t="s">
        <v>40</v>
      </c>
      <c r="F9" s="120">
        <v>10000</v>
      </c>
      <c r="G9" s="121"/>
      <c r="H9" s="145"/>
      <c r="I9" s="123"/>
      <c r="J9" s="139">
        <f t="shared" ref="J9:J14" si="2">J8+F9-H9</f>
        <v>20000</v>
      </c>
      <c r="K9" s="40">
        <f t="shared" ref="K9:K14" si="3">K8+G9-I9</f>
        <v>75332</v>
      </c>
      <c r="L9" s="41">
        <f t="shared" ref="L9:L14" si="4">J9+K9</f>
        <v>95332</v>
      </c>
    </row>
    <row r="10" spans="1:12" x14ac:dyDescent="0.25">
      <c r="A10" s="59" t="s">
        <v>34</v>
      </c>
      <c r="B10" s="60"/>
      <c r="C10" s="38">
        <v>1070927</v>
      </c>
      <c r="D10" s="32" t="s">
        <v>21</v>
      </c>
      <c r="E10" s="108" t="s">
        <v>41</v>
      </c>
      <c r="F10" s="120">
        <v>10000</v>
      </c>
      <c r="G10" s="121"/>
      <c r="H10" s="145"/>
      <c r="I10" s="123"/>
      <c r="J10" s="139">
        <f t="shared" si="2"/>
        <v>30000</v>
      </c>
      <c r="K10" s="40">
        <f t="shared" si="3"/>
        <v>75332</v>
      </c>
      <c r="L10" s="41">
        <f t="shared" si="4"/>
        <v>105332</v>
      </c>
    </row>
    <row r="11" spans="1:12" x14ac:dyDescent="0.25">
      <c r="A11" s="59" t="s">
        <v>35</v>
      </c>
      <c r="B11" s="60"/>
      <c r="C11" s="38">
        <v>1070927</v>
      </c>
      <c r="D11" s="32" t="s">
        <v>21</v>
      </c>
      <c r="E11" s="108" t="s">
        <v>42</v>
      </c>
      <c r="F11" s="120">
        <v>5000</v>
      </c>
      <c r="G11" s="121"/>
      <c r="H11" s="145"/>
      <c r="I11" s="123"/>
      <c r="J11" s="139">
        <f t="shared" si="2"/>
        <v>35000</v>
      </c>
      <c r="K11" s="40">
        <f t="shared" si="3"/>
        <v>75332</v>
      </c>
      <c r="L11" s="41">
        <f t="shared" si="4"/>
        <v>110332</v>
      </c>
    </row>
    <row r="12" spans="1:12" x14ac:dyDescent="0.25">
      <c r="A12" s="59" t="s">
        <v>36</v>
      </c>
      <c r="B12" s="60"/>
      <c r="C12" s="38">
        <v>1070927</v>
      </c>
      <c r="D12" s="32" t="s">
        <v>21</v>
      </c>
      <c r="E12" s="108" t="s">
        <v>43</v>
      </c>
      <c r="F12" s="120">
        <v>10000</v>
      </c>
      <c r="G12" s="121"/>
      <c r="H12" s="145"/>
      <c r="I12" s="123"/>
      <c r="J12" s="139">
        <f t="shared" si="2"/>
        <v>45000</v>
      </c>
      <c r="K12" s="40">
        <f t="shared" si="3"/>
        <v>75332</v>
      </c>
      <c r="L12" s="41">
        <f t="shared" si="4"/>
        <v>120332</v>
      </c>
    </row>
    <row r="13" spans="1:12" x14ac:dyDescent="0.25">
      <c r="A13" s="59" t="s">
        <v>37</v>
      </c>
      <c r="B13" s="60"/>
      <c r="C13" s="38">
        <v>1070927</v>
      </c>
      <c r="D13" s="32" t="s">
        <v>21</v>
      </c>
      <c r="E13" s="108" t="s">
        <v>44</v>
      </c>
      <c r="F13" s="120">
        <v>10000</v>
      </c>
      <c r="G13" s="121"/>
      <c r="H13" s="145"/>
      <c r="I13" s="123"/>
      <c r="J13" s="139">
        <f t="shared" si="2"/>
        <v>55000</v>
      </c>
      <c r="K13" s="40">
        <f t="shared" si="3"/>
        <v>75332</v>
      </c>
      <c r="L13" s="41">
        <f t="shared" si="4"/>
        <v>130332</v>
      </c>
    </row>
    <row r="14" spans="1:12" x14ac:dyDescent="0.25">
      <c r="A14" s="59" t="s">
        <v>38</v>
      </c>
      <c r="B14" s="60"/>
      <c r="C14" s="38">
        <v>1070927</v>
      </c>
      <c r="D14" s="32" t="s">
        <v>21</v>
      </c>
      <c r="E14" s="108" t="s">
        <v>45</v>
      </c>
      <c r="F14" s="120">
        <v>1000</v>
      </c>
      <c r="G14" s="121"/>
      <c r="H14" s="145"/>
      <c r="I14" s="123"/>
      <c r="J14" s="139">
        <f t="shared" si="2"/>
        <v>56000</v>
      </c>
      <c r="K14" s="40">
        <f t="shared" si="3"/>
        <v>75332</v>
      </c>
      <c r="L14" s="41">
        <f t="shared" si="4"/>
        <v>131332</v>
      </c>
    </row>
    <row r="15" spans="1:12" ht="35.450000000000003" customHeight="1" x14ac:dyDescent="0.25">
      <c r="A15" s="59"/>
      <c r="B15" s="60" t="s">
        <v>49</v>
      </c>
      <c r="C15" s="38">
        <v>1071030</v>
      </c>
      <c r="D15" s="32" t="s">
        <v>21</v>
      </c>
      <c r="E15" s="108" t="s">
        <v>48</v>
      </c>
      <c r="F15" s="120"/>
      <c r="G15" s="122"/>
      <c r="H15" s="146">
        <v>3000</v>
      </c>
      <c r="I15" s="123"/>
      <c r="J15" s="139">
        <f t="shared" ref="J15:J33" si="5">J14+F15-H15</f>
        <v>53000</v>
      </c>
      <c r="K15" s="40">
        <f t="shared" ref="K15:K33" si="6">K14+G15-I15</f>
        <v>75332</v>
      </c>
      <c r="L15" s="41">
        <f t="shared" ref="L15:L33" si="7">J15+K15</f>
        <v>128332</v>
      </c>
    </row>
    <row r="16" spans="1:12" x14ac:dyDescent="0.25">
      <c r="A16" s="59"/>
      <c r="B16" s="60" t="s">
        <v>50</v>
      </c>
      <c r="C16" s="38">
        <v>1071105</v>
      </c>
      <c r="D16" s="32" t="s">
        <v>21</v>
      </c>
      <c r="E16" s="108" t="s">
        <v>47</v>
      </c>
      <c r="F16" s="120"/>
      <c r="G16" s="123"/>
      <c r="H16" s="120">
        <v>1000</v>
      </c>
      <c r="I16" s="123"/>
      <c r="J16" s="139">
        <f t="shared" si="5"/>
        <v>52000</v>
      </c>
      <c r="K16" s="40">
        <f t="shared" si="6"/>
        <v>75332</v>
      </c>
      <c r="L16" s="41">
        <f t="shared" si="7"/>
        <v>127332</v>
      </c>
    </row>
    <row r="17" spans="1:12" x14ac:dyDescent="0.25">
      <c r="A17" s="74"/>
      <c r="B17" s="75" t="s">
        <v>51</v>
      </c>
      <c r="C17" s="76">
        <v>1071105</v>
      </c>
      <c r="D17" s="77" t="s">
        <v>28</v>
      </c>
      <c r="E17" s="109" t="s">
        <v>52</v>
      </c>
      <c r="F17" s="124"/>
      <c r="G17" s="125"/>
      <c r="H17" s="147"/>
      <c r="I17" s="125">
        <v>800</v>
      </c>
      <c r="J17" s="140">
        <f t="shared" si="5"/>
        <v>52000</v>
      </c>
      <c r="K17" s="79">
        <f t="shared" si="6"/>
        <v>74532</v>
      </c>
      <c r="L17" s="80">
        <f t="shared" si="7"/>
        <v>126532</v>
      </c>
    </row>
    <row r="18" spans="1:12" ht="39.6" customHeight="1" x14ac:dyDescent="0.25">
      <c r="A18" s="59"/>
      <c r="B18" s="60" t="s">
        <v>53</v>
      </c>
      <c r="C18" s="38">
        <v>1071108</v>
      </c>
      <c r="D18" s="32" t="s">
        <v>21</v>
      </c>
      <c r="E18" s="108" t="s">
        <v>54</v>
      </c>
      <c r="F18" s="120"/>
      <c r="G18" s="122"/>
      <c r="H18" s="146">
        <v>3000</v>
      </c>
      <c r="I18" s="123"/>
      <c r="J18" s="139">
        <f t="shared" si="5"/>
        <v>49000</v>
      </c>
      <c r="K18" s="40">
        <f t="shared" si="6"/>
        <v>74532</v>
      </c>
      <c r="L18" s="41">
        <f t="shared" si="7"/>
        <v>123532</v>
      </c>
    </row>
    <row r="19" spans="1:12" x14ac:dyDescent="0.25">
      <c r="A19" s="74"/>
      <c r="B19" s="75" t="s">
        <v>55</v>
      </c>
      <c r="C19" s="76">
        <v>1071113</v>
      </c>
      <c r="D19" s="77" t="s">
        <v>28</v>
      </c>
      <c r="E19" s="109" t="s">
        <v>56</v>
      </c>
      <c r="F19" s="124"/>
      <c r="G19" s="126"/>
      <c r="H19" s="124"/>
      <c r="I19" s="126">
        <v>600</v>
      </c>
      <c r="J19" s="140">
        <f t="shared" si="5"/>
        <v>49000</v>
      </c>
      <c r="K19" s="79">
        <f t="shared" si="6"/>
        <v>73932</v>
      </c>
      <c r="L19" s="80">
        <f t="shared" si="7"/>
        <v>122932</v>
      </c>
    </row>
    <row r="20" spans="1:12" x14ac:dyDescent="0.25">
      <c r="A20" s="61"/>
      <c r="B20" s="62" t="s">
        <v>57</v>
      </c>
      <c r="C20" s="42">
        <v>1071113</v>
      </c>
      <c r="D20" s="43" t="s">
        <v>26</v>
      </c>
      <c r="E20" s="110" t="s">
        <v>58</v>
      </c>
      <c r="F20" s="127"/>
      <c r="G20" s="128"/>
      <c r="H20" s="148"/>
      <c r="I20" s="149">
        <v>1300</v>
      </c>
      <c r="J20" s="141">
        <f t="shared" si="5"/>
        <v>49000</v>
      </c>
      <c r="K20" s="44">
        <f t="shared" si="6"/>
        <v>72632</v>
      </c>
      <c r="L20" s="45">
        <f t="shared" si="7"/>
        <v>121632</v>
      </c>
    </row>
    <row r="21" spans="1:12" x14ac:dyDescent="0.25">
      <c r="A21" s="100"/>
      <c r="B21" s="101"/>
      <c r="C21" s="1">
        <v>1071128</v>
      </c>
      <c r="D21" s="2" t="s">
        <v>25</v>
      </c>
      <c r="E21" s="107" t="s">
        <v>70</v>
      </c>
      <c r="F21" s="118"/>
      <c r="G21" s="129">
        <v>59100</v>
      </c>
      <c r="H21" s="150"/>
      <c r="I21" s="136"/>
      <c r="J21" s="138">
        <f t="shared" ref="J21:J28" si="8">J20+F21-H21</f>
        <v>49000</v>
      </c>
      <c r="K21" s="102">
        <f t="shared" ref="K21:K28" si="9">K20+G21-I21</f>
        <v>131732</v>
      </c>
      <c r="L21" s="103">
        <f t="shared" ref="L21:L28" si="10">J21+K21</f>
        <v>180732</v>
      </c>
    </row>
    <row r="22" spans="1:12" x14ac:dyDescent="0.25">
      <c r="A22" s="63"/>
      <c r="B22" s="64" t="s">
        <v>59</v>
      </c>
      <c r="C22" s="47">
        <v>1071129</v>
      </c>
      <c r="D22" s="48" t="s">
        <v>27</v>
      </c>
      <c r="E22" s="111" t="s">
        <v>60</v>
      </c>
      <c r="F22" s="130"/>
      <c r="G22" s="131"/>
      <c r="H22" s="130"/>
      <c r="I22" s="131">
        <v>3000</v>
      </c>
      <c r="J22" s="142">
        <f t="shared" si="8"/>
        <v>49000</v>
      </c>
      <c r="K22" s="49">
        <f t="shared" si="9"/>
        <v>128732</v>
      </c>
      <c r="L22" s="50">
        <f t="shared" si="10"/>
        <v>177732</v>
      </c>
    </row>
    <row r="23" spans="1:12" x14ac:dyDescent="0.25">
      <c r="A23" s="74"/>
      <c r="B23" s="75" t="s">
        <v>62</v>
      </c>
      <c r="C23" s="76">
        <v>1071203</v>
      </c>
      <c r="D23" s="77" t="s">
        <v>28</v>
      </c>
      <c r="E23" s="109" t="s">
        <v>61</v>
      </c>
      <c r="F23" s="124"/>
      <c r="G23" s="126"/>
      <c r="H23" s="124"/>
      <c r="I23" s="126">
        <v>4000</v>
      </c>
      <c r="J23" s="140">
        <f t="shared" si="8"/>
        <v>49000</v>
      </c>
      <c r="K23" s="79">
        <f t="shared" si="9"/>
        <v>124732</v>
      </c>
      <c r="L23" s="80">
        <f t="shared" si="10"/>
        <v>173732</v>
      </c>
    </row>
    <row r="24" spans="1:12" ht="19.5" customHeight="1" x14ac:dyDescent="0.25">
      <c r="A24" s="100" t="s">
        <v>64</v>
      </c>
      <c r="B24" s="101"/>
      <c r="C24" s="1">
        <v>1071203</v>
      </c>
      <c r="D24" s="2" t="s">
        <v>25</v>
      </c>
      <c r="E24" s="107" t="s">
        <v>63</v>
      </c>
      <c r="F24" s="132"/>
      <c r="G24" s="133">
        <v>84203</v>
      </c>
      <c r="H24" s="132"/>
      <c r="I24" s="133"/>
      <c r="J24" s="138">
        <f t="shared" si="8"/>
        <v>49000</v>
      </c>
      <c r="K24" s="102">
        <f t="shared" si="9"/>
        <v>208935</v>
      </c>
      <c r="L24" s="103">
        <f t="shared" si="10"/>
        <v>257935</v>
      </c>
    </row>
    <row r="25" spans="1:12" ht="19.5" customHeight="1" x14ac:dyDescent="0.25">
      <c r="A25" s="59" t="s">
        <v>65</v>
      </c>
      <c r="B25" s="60"/>
      <c r="C25" s="38">
        <v>1071215</v>
      </c>
      <c r="D25" s="32" t="s">
        <v>21</v>
      </c>
      <c r="E25" s="108" t="s">
        <v>46</v>
      </c>
      <c r="F25" s="134">
        <v>3000</v>
      </c>
      <c r="G25" s="135"/>
      <c r="H25" s="134"/>
      <c r="I25" s="135"/>
      <c r="J25" s="139">
        <f t="shared" si="8"/>
        <v>52000</v>
      </c>
      <c r="K25" s="40">
        <f t="shared" si="9"/>
        <v>208935</v>
      </c>
      <c r="L25" s="41">
        <f t="shared" si="10"/>
        <v>260935</v>
      </c>
    </row>
    <row r="26" spans="1:12" x14ac:dyDescent="0.25">
      <c r="A26" s="59" t="s">
        <v>66</v>
      </c>
      <c r="B26" s="60"/>
      <c r="C26" s="38">
        <v>1071217</v>
      </c>
      <c r="D26" s="32" t="s">
        <v>21</v>
      </c>
      <c r="E26" s="108" t="s">
        <v>67</v>
      </c>
      <c r="F26" s="120">
        <v>10000</v>
      </c>
      <c r="G26" s="122"/>
      <c r="H26" s="146"/>
      <c r="I26" s="123"/>
      <c r="J26" s="139">
        <f t="shared" si="8"/>
        <v>62000</v>
      </c>
      <c r="K26" s="40">
        <f t="shared" si="9"/>
        <v>208935</v>
      </c>
      <c r="L26" s="41">
        <f t="shared" si="10"/>
        <v>270935</v>
      </c>
    </row>
    <row r="27" spans="1:12" x14ac:dyDescent="0.25">
      <c r="A27" s="59" t="s">
        <v>68</v>
      </c>
      <c r="B27" s="60"/>
      <c r="C27" s="38">
        <v>1071217</v>
      </c>
      <c r="D27" s="32" t="s">
        <v>21</v>
      </c>
      <c r="E27" s="108" t="s">
        <v>69</v>
      </c>
      <c r="F27" s="120">
        <v>10000</v>
      </c>
      <c r="G27" s="122"/>
      <c r="H27" s="146"/>
      <c r="I27" s="123"/>
      <c r="J27" s="139">
        <f t="shared" si="8"/>
        <v>72000</v>
      </c>
      <c r="K27" s="40">
        <f t="shared" si="9"/>
        <v>208935</v>
      </c>
      <c r="L27" s="41">
        <f t="shared" si="10"/>
        <v>280935</v>
      </c>
    </row>
    <row r="28" spans="1:12" x14ac:dyDescent="0.25">
      <c r="A28" s="174" t="s">
        <v>71</v>
      </c>
      <c r="B28" s="175"/>
      <c r="C28" s="176">
        <v>1071222</v>
      </c>
      <c r="D28" s="177" t="s">
        <v>21</v>
      </c>
      <c r="E28" s="178" t="s">
        <v>142</v>
      </c>
      <c r="F28" s="179">
        <v>45965</v>
      </c>
      <c r="G28" s="180"/>
      <c r="H28" s="179"/>
      <c r="I28" s="180"/>
      <c r="J28" s="181">
        <f t="shared" si="8"/>
        <v>117965</v>
      </c>
      <c r="K28" s="182">
        <f t="shared" si="9"/>
        <v>208935</v>
      </c>
      <c r="L28" s="183">
        <f t="shared" si="10"/>
        <v>326900</v>
      </c>
    </row>
    <row r="29" spans="1:12" x14ac:dyDescent="0.25">
      <c r="A29" s="100"/>
      <c r="B29" s="101" t="s">
        <v>72</v>
      </c>
      <c r="C29" s="1">
        <v>1071010</v>
      </c>
      <c r="D29" s="2" t="s">
        <v>25</v>
      </c>
      <c r="E29" s="107" t="s">
        <v>73</v>
      </c>
      <c r="F29" s="118"/>
      <c r="G29" s="129"/>
      <c r="H29" s="150"/>
      <c r="I29" s="136">
        <v>1300</v>
      </c>
      <c r="J29" s="138">
        <f t="shared" si="5"/>
        <v>117965</v>
      </c>
      <c r="K29" s="102">
        <f t="shared" si="6"/>
        <v>207635</v>
      </c>
      <c r="L29" s="103">
        <f t="shared" si="7"/>
        <v>325600</v>
      </c>
    </row>
    <row r="30" spans="1:12" x14ac:dyDescent="0.25">
      <c r="A30" s="59"/>
      <c r="B30" s="60" t="s">
        <v>74</v>
      </c>
      <c r="C30" s="38">
        <v>1071203</v>
      </c>
      <c r="D30" s="32" t="s">
        <v>21</v>
      </c>
      <c r="E30" s="108" t="s">
        <v>75</v>
      </c>
      <c r="F30" s="120"/>
      <c r="G30" s="123"/>
      <c r="H30" s="120">
        <v>1000</v>
      </c>
      <c r="I30" s="123"/>
      <c r="J30" s="139">
        <f t="shared" si="5"/>
        <v>116965</v>
      </c>
      <c r="K30" s="40">
        <f t="shared" si="6"/>
        <v>207635</v>
      </c>
      <c r="L30" s="41">
        <f t="shared" si="7"/>
        <v>324600</v>
      </c>
    </row>
    <row r="31" spans="1:12" x14ac:dyDescent="0.25">
      <c r="A31" s="59"/>
      <c r="B31" s="60" t="s">
        <v>76</v>
      </c>
      <c r="C31" s="38">
        <v>1071205</v>
      </c>
      <c r="D31" s="32" t="s">
        <v>21</v>
      </c>
      <c r="E31" s="108" t="s">
        <v>77</v>
      </c>
      <c r="F31" s="120"/>
      <c r="G31" s="123"/>
      <c r="H31" s="120">
        <v>5000</v>
      </c>
      <c r="I31" s="123"/>
      <c r="J31" s="139">
        <f t="shared" si="5"/>
        <v>111965</v>
      </c>
      <c r="K31" s="40">
        <f t="shared" si="6"/>
        <v>207635</v>
      </c>
      <c r="L31" s="41">
        <f t="shared" si="7"/>
        <v>319600</v>
      </c>
    </row>
    <row r="32" spans="1:12" ht="19.5" customHeight="1" x14ac:dyDescent="0.25">
      <c r="A32" s="59"/>
      <c r="B32" s="60" t="s">
        <v>78</v>
      </c>
      <c r="C32" s="38">
        <v>1071212</v>
      </c>
      <c r="D32" s="32" t="s">
        <v>21</v>
      </c>
      <c r="E32" s="108" t="s">
        <v>79</v>
      </c>
      <c r="F32" s="120"/>
      <c r="G32" s="123"/>
      <c r="H32" s="120">
        <v>1000</v>
      </c>
      <c r="I32" s="135"/>
      <c r="J32" s="139">
        <f t="shared" si="5"/>
        <v>110965</v>
      </c>
      <c r="K32" s="40">
        <f t="shared" si="6"/>
        <v>207635</v>
      </c>
      <c r="L32" s="41">
        <f t="shared" si="7"/>
        <v>318600</v>
      </c>
    </row>
    <row r="33" spans="1:12" ht="19.5" customHeight="1" x14ac:dyDescent="0.25">
      <c r="A33" s="59"/>
      <c r="B33" s="60" t="s">
        <v>80</v>
      </c>
      <c r="C33" s="38">
        <v>1071214</v>
      </c>
      <c r="D33" s="32" t="s">
        <v>21</v>
      </c>
      <c r="E33" s="108" t="s">
        <v>82</v>
      </c>
      <c r="F33" s="120"/>
      <c r="G33" s="123"/>
      <c r="H33" s="120">
        <v>1086</v>
      </c>
      <c r="I33" s="135"/>
      <c r="J33" s="139">
        <f t="shared" si="5"/>
        <v>109879</v>
      </c>
      <c r="K33" s="40">
        <f t="shared" si="6"/>
        <v>207635</v>
      </c>
      <c r="L33" s="41">
        <f t="shared" si="7"/>
        <v>317514</v>
      </c>
    </row>
    <row r="34" spans="1:12" ht="19.5" customHeight="1" x14ac:dyDescent="0.25">
      <c r="A34" s="100"/>
      <c r="B34" s="101"/>
      <c r="C34" s="1">
        <v>1071221</v>
      </c>
      <c r="D34" s="2" t="s">
        <v>25</v>
      </c>
      <c r="E34" s="107" t="s">
        <v>100</v>
      </c>
      <c r="F34" s="118"/>
      <c r="G34" s="136">
        <v>161</v>
      </c>
      <c r="H34" s="118"/>
      <c r="I34" s="133"/>
      <c r="J34" s="138">
        <f t="shared" ref="J34:J43" si="11">J33+F34-H34</f>
        <v>109879</v>
      </c>
      <c r="K34" s="102">
        <f t="shared" ref="K34:K43" si="12">K33+G34-I34</f>
        <v>207796</v>
      </c>
      <c r="L34" s="103">
        <f t="shared" ref="L34:L43" si="13">J34+K34</f>
        <v>317675</v>
      </c>
    </row>
    <row r="35" spans="1:12" x14ac:dyDescent="0.25">
      <c r="A35" s="59"/>
      <c r="B35" s="60" t="s">
        <v>81</v>
      </c>
      <c r="C35" s="38">
        <v>1071224</v>
      </c>
      <c r="D35" s="32" t="s">
        <v>21</v>
      </c>
      <c r="E35" s="108" t="s">
        <v>83</v>
      </c>
      <c r="F35" s="120"/>
      <c r="G35" s="123"/>
      <c r="H35" s="120">
        <v>2160</v>
      </c>
      <c r="I35" s="123"/>
      <c r="J35" s="139">
        <f t="shared" si="11"/>
        <v>107719</v>
      </c>
      <c r="K35" s="40">
        <f t="shared" si="12"/>
        <v>207796</v>
      </c>
      <c r="L35" s="41">
        <f t="shared" si="13"/>
        <v>315515</v>
      </c>
    </row>
    <row r="36" spans="1:12" x14ac:dyDescent="0.25">
      <c r="A36" s="59" t="s">
        <v>84</v>
      </c>
      <c r="B36" s="60"/>
      <c r="C36" s="38">
        <v>1071224</v>
      </c>
      <c r="D36" s="32" t="s">
        <v>21</v>
      </c>
      <c r="E36" s="108" t="s">
        <v>85</v>
      </c>
      <c r="F36" s="120">
        <v>10000</v>
      </c>
      <c r="G36" s="123"/>
      <c r="H36" s="120"/>
      <c r="I36" s="123"/>
      <c r="J36" s="139">
        <f t="shared" si="11"/>
        <v>117719</v>
      </c>
      <c r="K36" s="40">
        <f t="shared" si="12"/>
        <v>207796</v>
      </c>
      <c r="L36" s="41">
        <f t="shared" si="13"/>
        <v>325515</v>
      </c>
    </row>
    <row r="37" spans="1:12" x14ac:dyDescent="0.25">
      <c r="A37" s="59" t="s">
        <v>88</v>
      </c>
      <c r="B37" s="60"/>
      <c r="C37" s="38">
        <v>1071224</v>
      </c>
      <c r="D37" s="32" t="s">
        <v>21</v>
      </c>
      <c r="E37" s="108" t="s">
        <v>86</v>
      </c>
      <c r="F37" s="120">
        <v>50000</v>
      </c>
      <c r="G37" s="123"/>
      <c r="H37" s="120"/>
      <c r="I37" s="123"/>
      <c r="J37" s="139">
        <f t="shared" si="11"/>
        <v>167719</v>
      </c>
      <c r="K37" s="40">
        <f t="shared" si="12"/>
        <v>207796</v>
      </c>
      <c r="L37" s="41">
        <f t="shared" si="13"/>
        <v>375515</v>
      </c>
    </row>
    <row r="38" spans="1:12" x14ac:dyDescent="0.25">
      <c r="A38" s="59" t="s">
        <v>89</v>
      </c>
      <c r="B38" s="60"/>
      <c r="C38" s="38">
        <v>1071226</v>
      </c>
      <c r="D38" s="32" t="s">
        <v>21</v>
      </c>
      <c r="E38" s="108" t="s">
        <v>87</v>
      </c>
      <c r="F38" s="120">
        <v>10000</v>
      </c>
      <c r="G38" s="123"/>
      <c r="H38" s="120"/>
      <c r="I38" s="123"/>
      <c r="J38" s="139">
        <f t="shared" si="11"/>
        <v>177719</v>
      </c>
      <c r="K38" s="40">
        <f t="shared" si="12"/>
        <v>207796</v>
      </c>
      <c r="L38" s="41">
        <f t="shared" si="13"/>
        <v>385515</v>
      </c>
    </row>
    <row r="39" spans="1:12" x14ac:dyDescent="0.25">
      <c r="A39" s="59"/>
      <c r="B39" s="60" t="s">
        <v>90</v>
      </c>
      <c r="C39" s="38">
        <v>1071228</v>
      </c>
      <c r="D39" s="32" t="s">
        <v>21</v>
      </c>
      <c r="E39" s="108" t="s">
        <v>91</v>
      </c>
      <c r="F39" s="120"/>
      <c r="G39" s="123"/>
      <c r="H39" s="120">
        <v>3000</v>
      </c>
      <c r="I39" s="123"/>
      <c r="J39" s="139">
        <f t="shared" si="11"/>
        <v>174719</v>
      </c>
      <c r="K39" s="40">
        <f t="shared" si="12"/>
        <v>207796</v>
      </c>
      <c r="L39" s="41">
        <f t="shared" si="13"/>
        <v>382515</v>
      </c>
    </row>
    <row r="40" spans="1:12" ht="41.65" customHeight="1" x14ac:dyDescent="0.25">
      <c r="A40" s="59"/>
      <c r="B40" s="60" t="s">
        <v>102</v>
      </c>
      <c r="C40" s="38">
        <v>1080107</v>
      </c>
      <c r="D40" s="32" t="s">
        <v>21</v>
      </c>
      <c r="E40" s="158" t="s">
        <v>107</v>
      </c>
      <c r="F40" s="120"/>
      <c r="G40" s="123"/>
      <c r="H40" s="120">
        <v>9590</v>
      </c>
      <c r="I40" s="123"/>
      <c r="J40" s="139">
        <f t="shared" si="11"/>
        <v>165129</v>
      </c>
      <c r="K40" s="40">
        <f t="shared" si="12"/>
        <v>207796</v>
      </c>
      <c r="L40" s="41">
        <f t="shared" si="13"/>
        <v>372925</v>
      </c>
    </row>
    <row r="41" spans="1:12" x14ac:dyDescent="0.25">
      <c r="A41" s="100"/>
      <c r="B41" s="101" t="s">
        <v>105</v>
      </c>
      <c r="C41" s="1">
        <v>1080107</v>
      </c>
      <c r="D41" s="2" t="s">
        <v>25</v>
      </c>
      <c r="E41" s="113" t="s">
        <v>103</v>
      </c>
      <c r="F41" s="118"/>
      <c r="G41" s="136"/>
      <c r="H41" s="118"/>
      <c r="I41" s="136">
        <v>20030</v>
      </c>
      <c r="J41" s="138">
        <f t="shared" si="11"/>
        <v>165129</v>
      </c>
      <c r="K41" s="102">
        <f t="shared" si="12"/>
        <v>187766</v>
      </c>
      <c r="L41" s="103">
        <f t="shared" si="13"/>
        <v>352895</v>
      </c>
    </row>
    <row r="42" spans="1:12" ht="39" x14ac:dyDescent="0.25">
      <c r="A42" s="59"/>
      <c r="B42" s="60" t="s">
        <v>108</v>
      </c>
      <c r="C42" s="38">
        <v>1080121</v>
      </c>
      <c r="D42" s="32" t="s">
        <v>21</v>
      </c>
      <c r="E42" s="158" t="s">
        <v>109</v>
      </c>
      <c r="F42" s="120"/>
      <c r="G42" s="123"/>
      <c r="H42" s="120">
        <v>10230</v>
      </c>
      <c r="I42" s="123"/>
      <c r="J42" s="139">
        <f t="shared" si="11"/>
        <v>154899</v>
      </c>
      <c r="K42" s="40">
        <f t="shared" si="12"/>
        <v>187766</v>
      </c>
      <c r="L42" s="41">
        <f t="shared" si="13"/>
        <v>342665</v>
      </c>
    </row>
    <row r="43" spans="1:12" x14ac:dyDescent="0.25">
      <c r="A43" s="100"/>
      <c r="B43" s="101" t="s">
        <v>110</v>
      </c>
      <c r="C43" s="1">
        <v>1080121</v>
      </c>
      <c r="D43" s="2" t="s">
        <v>25</v>
      </c>
      <c r="E43" s="113" t="s">
        <v>112</v>
      </c>
      <c r="F43" s="118"/>
      <c r="G43" s="136"/>
      <c r="H43" s="118"/>
      <c r="I43" s="136">
        <v>38030</v>
      </c>
      <c r="J43" s="138">
        <f t="shared" si="11"/>
        <v>154899</v>
      </c>
      <c r="K43" s="102">
        <f t="shared" si="12"/>
        <v>149736</v>
      </c>
      <c r="L43" s="103">
        <f t="shared" si="13"/>
        <v>304635</v>
      </c>
    </row>
    <row r="44" spans="1:12" x14ac:dyDescent="0.25">
      <c r="A44" s="159"/>
      <c r="B44" s="160" t="s">
        <v>111</v>
      </c>
      <c r="C44" s="161">
        <v>1080121</v>
      </c>
      <c r="D44" s="32" t="s">
        <v>21</v>
      </c>
      <c r="E44" s="163" t="s">
        <v>127</v>
      </c>
      <c r="F44" s="164"/>
      <c r="G44" s="165"/>
      <c r="H44" s="164">
        <v>30030</v>
      </c>
      <c r="I44" s="165"/>
      <c r="J44" s="139">
        <f t="shared" ref="J44:J49" si="14">J43+F44-H44</f>
        <v>124869</v>
      </c>
      <c r="K44" s="40">
        <f t="shared" ref="K44:K49" si="15">K43+G44-I44</f>
        <v>149736</v>
      </c>
      <c r="L44" s="41">
        <f t="shared" ref="L44:L49" si="16">J44+K44</f>
        <v>274605</v>
      </c>
    </row>
    <row r="45" spans="1:12" x14ac:dyDescent="0.25">
      <c r="A45" s="159"/>
      <c r="B45" s="160" t="s">
        <v>113</v>
      </c>
      <c r="C45" s="161">
        <v>1080121</v>
      </c>
      <c r="D45" s="32" t="s">
        <v>21</v>
      </c>
      <c r="E45" s="108" t="s">
        <v>114</v>
      </c>
      <c r="F45" s="164"/>
      <c r="G45" s="165"/>
      <c r="H45" s="164">
        <v>2000</v>
      </c>
      <c r="I45" s="165"/>
      <c r="J45" s="139">
        <f t="shared" si="14"/>
        <v>122869</v>
      </c>
      <c r="K45" s="40">
        <f t="shared" si="15"/>
        <v>149736</v>
      </c>
      <c r="L45" s="41">
        <f t="shared" si="16"/>
        <v>272605</v>
      </c>
    </row>
    <row r="46" spans="1:12" x14ac:dyDescent="0.25">
      <c r="A46" s="184" t="s">
        <v>115</v>
      </c>
      <c r="B46" s="185"/>
      <c r="C46" s="186">
        <v>1080121</v>
      </c>
      <c r="D46" s="177" t="s">
        <v>21</v>
      </c>
      <c r="E46" s="178" t="s">
        <v>143</v>
      </c>
      <c r="F46" s="187">
        <v>600</v>
      </c>
      <c r="G46" s="188"/>
      <c r="H46" s="187"/>
      <c r="I46" s="188"/>
      <c r="J46" s="181">
        <f t="shared" si="14"/>
        <v>123469</v>
      </c>
      <c r="K46" s="182">
        <f t="shared" si="15"/>
        <v>149736</v>
      </c>
      <c r="L46" s="183">
        <f t="shared" si="16"/>
        <v>273205</v>
      </c>
    </row>
    <row r="47" spans="1:12" x14ac:dyDescent="0.25">
      <c r="A47" s="169"/>
      <c r="B47" s="306" t="s">
        <v>116</v>
      </c>
      <c r="C47" s="170">
        <v>1080227</v>
      </c>
      <c r="D47" s="2" t="s">
        <v>25</v>
      </c>
      <c r="E47" s="171" t="s">
        <v>117</v>
      </c>
      <c r="F47" s="172"/>
      <c r="G47" s="173"/>
      <c r="H47" s="172"/>
      <c r="I47" s="173">
        <v>600</v>
      </c>
      <c r="J47" s="138">
        <f t="shared" si="14"/>
        <v>123469</v>
      </c>
      <c r="K47" s="102">
        <f t="shared" si="15"/>
        <v>149136</v>
      </c>
      <c r="L47" s="103">
        <f t="shared" si="16"/>
        <v>272605</v>
      </c>
    </row>
    <row r="48" spans="1:12" x14ac:dyDescent="0.25">
      <c r="A48" s="250"/>
      <c r="B48" s="307"/>
      <c r="C48" s="237">
        <v>1080227</v>
      </c>
      <c r="D48" s="238" t="s">
        <v>121</v>
      </c>
      <c r="E48" s="240" t="s">
        <v>125</v>
      </c>
      <c r="F48" s="252"/>
      <c r="G48" s="253"/>
      <c r="H48" s="254">
        <v>400</v>
      </c>
      <c r="I48" s="255"/>
      <c r="J48" s="256">
        <f t="shared" si="14"/>
        <v>123069</v>
      </c>
      <c r="K48" s="257">
        <f t="shared" si="15"/>
        <v>149136</v>
      </c>
      <c r="L48" s="258">
        <f t="shared" si="16"/>
        <v>272205</v>
      </c>
    </row>
    <row r="49" spans="1:12" x14ac:dyDescent="0.25">
      <c r="A49" s="159"/>
      <c r="B49" s="160" t="s">
        <v>118</v>
      </c>
      <c r="C49" s="161">
        <v>1080227</v>
      </c>
      <c r="D49" s="32" t="s">
        <v>21</v>
      </c>
      <c r="E49" s="163" t="s">
        <v>119</v>
      </c>
      <c r="F49" s="164"/>
      <c r="G49" s="165"/>
      <c r="H49" s="164">
        <v>4000</v>
      </c>
      <c r="I49" s="165"/>
      <c r="J49" s="139">
        <f t="shared" si="14"/>
        <v>119069</v>
      </c>
      <c r="K49" s="40">
        <f t="shared" si="15"/>
        <v>149136</v>
      </c>
      <c r="L49" s="41">
        <f t="shared" si="16"/>
        <v>268205</v>
      </c>
    </row>
    <row r="50" spans="1:12" x14ac:dyDescent="0.25">
      <c r="A50" s="159"/>
      <c r="B50" s="160"/>
      <c r="C50" s="161"/>
      <c r="D50" s="162"/>
      <c r="E50" s="163"/>
      <c r="F50" s="164"/>
      <c r="G50" s="165"/>
      <c r="H50" s="164"/>
      <c r="I50" s="165"/>
      <c r="J50" s="139"/>
      <c r="K50" s="40"/>
      <c r="L50" s="41"/>
    </row>
    <row r="51" spans="1:12" x14ac:dyDescent="0.25">
      <c r="A51" s="159"/>
      <c r="B51" s="160"/>
      <c r="C51" s="161"/>
      <c r="D51" s="162"/>
      <c r="E51" s="163"/>
      <c r="F51" s="164"/>
      <c r="G51" s="165"/>
      <c r="H51" s="164"/>
      <c r="I51" s="165"/>
      <c r="J51" s="166"/>
      <c r="K51" s="167"/>
      <c r="L51" s="168"/>
    </row>
    <row r="52" spans="1:12" x14ac:dyDescent="0.25">
      <c r="A52" s="159"/>
      <c r="B52" s="160"/>
      <c r="C52" s="161"/>
      <c r="D52" s="162"/>
      <c r="E52" s="163"/>
      <c r="F52" s="164"/>
      <c r="G52" s="165"/>
      <c r="H52" s="164"/>
      <c r="I52" s="165"/>
      <c r="J52" s="166"/>
      <c r="K52" s="167"/>
      <c r="L52" s="168"/>
    </row>
    <row r="53" spans="1:12" x14ac:dyDescent="0.25">
      <c r="A53" s="159"/>
      <c r="B53" s="160"/>
      <c r="C53" s="161"/>
      <c r="D53" s="162"/>
      <c r="E53" s="163"/>
      <c r="F53" s="164"/>
      <c r="G53" s="165"/>
      <c r="H53" s="164"/>
      <c r="I53" s="165"/>
      <c r="J53" s="166"/>
      <c r="K53" s="167"/>
      <c r="L53" s="168"/>
    </row>
    <row r="54" spans="1:12" x14ac:dyDescent="0.25">
      <c r="A54" s="159"/>
      <c r="B54" s="160"/>
      <c r="C54" s="161"/>
      <c r="D54" s="162"/>
      <c r="E54" s="163"/>
      <c r="F54" s="164"/>
      <c r="G54" s="165"/>
      <c r="H54" s="164"/>
      <c r="I54" s="165"/>
      <c r="J54" s="166"/>
      <c r="K54" s="167"/>
      <c r="L54" s="168"/>
    </row>
    <row r="55" spans="1:12" x14ac:dyDescent="0.25">
      <c r="A55" s="159"/>
      <c r="B55" s="160"/>
      <c r="C55" s="161"/>
      <c r="D55" s="162"/>
      <c r="E55" s="163"/>
      <c r="F55" s="164"/>
      <c r="G55" s="165"/>
      <c r="H55" s="164"/>
      <c r="I55" s="165"/>
      <c r="J55" s="166"/>
      <c r="K55" s="167"/>
      <c r="L55" s="168"/>
    </row>
    <row r="56" spans="1:12" ht="20.25" thickBot="1" x14ac:dyDescent="0.3">
      <c r="A56" s="65"/>
      <c r="B56" s="66"/>
      <c r="C56" s="73"/>
      <c r="D56" s="28"/>
      <c r="E56" s="114"/>
      <c r="F56" s="51"/>
      <c r="G56" s="137"/>
      <c r="H56" s="51"/>
      <c r="I56" s="137"/>
      <c r="J56" s="116"/>
      <c r="K56" s="28"/>
      <c r="L56" s="52"/>
    </row>
    <row r="57" spans="1:12" x14ac:dyDescent="0.25">
      <c r="E57" s="70"/>
      <c r="F57" s="30"/>
      <c r="G57" s="30"/>
      <c r="H57" s="30"/>
      <c r="I57" s="30"/>
      <c r="J57" s="30"/>
      <c r="K57" s="30"/>
    </row>
    <row r="58" spans="1:12" x14ac:dyDescent="0.25">
      <c r="E58" s="70"/>
      <c r="F58" s="30"/>
      <c r="G58" s="30"/>
      <c r="H58" s="30"/>
      <c r="I58" s="30"/>
      <c r="J58" s="30"/>
      <c r="K58" s="30"/>
    </row>
    <row r="59" spans="1:12" x14ac:dyDescent="0.25">
      <c r="E59" s="70"/>
      <c r="F59" s="30"/>
      <c r="G59" s="30"/>
      <c r="H59" s="30"/>
      <c r="I59" s="30"/>
      <c r="J59" s="30"/>
      <c r="K59" s="30"/>
    </row>
    <row r="60" spans="1:12" x14ac:dyDescent="0.25">
      <c r="E60" s="70"/>
      <c r="F60" s="30"/>
      <c r="G60" s="30"/>
      <c r="H60" s="30"/>
      <c r="I60" s="30"/>
      <c r="J60" s="30"/>
      <c r="K60" s="30"/>
    </row>
    <row r="61" spans="1:12" x14ac:dyDescent="0.25">
      <c r="E61" s="70"/>
      <c r="F61" s="30"/>
      <c r="G61" s="30"/>
      <c r="H61" s="30"/>
      <c r="I61" s="30"/>
      <c r="J61" s="30"/>
      <c r="K61" s="30"/>
    </row>
    <row r="62" spans="1:12" x14ac:dyDescent="0.25">
      <c r="E62" s="70"/>
      <c r="F62" s="30"/>
      <c r="G62" s="30"/>
      <c r="H62" s="30"/>
      <c r="I62" s="30"/>
      <c r="J62" s="30"/>
      <c r="K62" s="30"/>
    </row>
    <row r="63" spans="1:12" x14ac:dyDescent="0.25">
      <c r="E63" s="70"/>
      <c r="F63" s="30"/>
      <c r="G63" s="30"/>
      <c r="H63" s="30"/>
      <c r="I63" s="30"/>
      <c r="J63" s="30"/>
      <c r="K63" s="30"/>
    </row>
    <row r="64" spans="1:12" x14ac:dyDescent="0.25">
      <c r="E64" s="70"/>
      <c r="F64" s="30"/>
      <c r="G64" s="30"/>
      <c r="H64" s="30"/>
      <c r="I64" s="30"/>
      <c r="J64" s="30"/>
      <c r="K64" s="30"/>
    </row>
    <row r="65" spans="5:11" x14ac:dyDescent="0.25">
      <c r="E65" s="70"/>
      <c r="F65" s="30"/>
      <c r="G65" s="30"/>
      <c r="H65" s="30"/>
      <c r="I65" s="30"/>
      <c r="J65" s="30"/>
      <c r="K65" s="30"/>
    </row>
    <row r="66" spans="5:11" x14ac:dyDescent="0.25">
      <c r="E66" s="70"/>
      <c r="F66" s="30"/>
      <c r="G66" s="30"/>
      <c r="H66" s="30"/>
      <c r="I66" s="30"/>
      <c r="J66" s="30"/>
      <c r="K66" s="30"/>
    </row>
    <row r="67" spans="5:11" x14ac:dyDescent="0.25">
      <c r="E67" s="70"/>
      <c r="F67" s="30"/>
      <c r="G67" s="30"/>
      <c r="H67" s="30"/>
      <c r="I67" s="30"/>
      <c r="J67" s="30"/>
      <c r="K67" s="30"/>
    </row>
    <row r="68" spans="5:11" x14ac:dyDescent="0.25">
      <c r="E68" s="70"/>
      <c r="F68" s="30"/>
      <c r="G68" s="30"/>
      <c r="H68" s="30"/>
      <c r="I68" s="30"/>
      <c r="J68" s="30"/>
      <c r="K68" s="30"/>
    </row>
    <row r="69" spans="5:11" x14ac:dyDescent="0.25">
      <c r="E69" s="70"/>
      <c r="F69" s="30"/>
      <c r="G69" s="30"/>
      <c r="H69" s="30"/>
      <c r="I69" s="30"/>
      <c r="J69" s="30"/>
      <c r="K69" s="30"/>
    </row>
    <row r="70" spans="5:11" x14ac:dyDescent="0.25">
      <c r="E70" s="70"/>
      <c r="F70" s="30"/>
      <c r="G70" s="30"/>
      <c r="H70" s="30"/>
      <c r="I70" s="30"/>
      <c r="J70" s="30"/>
      <c r="K70" s="30"/>
    </row>
    <row r="71" spans="5:11" x14ac:dyDescent="0.25">
      <c r="E71" s="70"/>
      <c r="F71" s="30"/>
      <c r="G71" s="30"/>
      <c r="H71" s="30"/>
      <c r="I71" s="30"/>
      <c r="J71" s="30"/>
      <c r="K71" s="30"/>
    </row>
    <row r="72" spans="5:11" x14ac:dyDescent="0.25">
      <c r="E72" s="70"/>
      <c r="F72" s="30"/>
      <c r="G72" s="30"/>
      <c r="H72" s="30"/>
      <c r="I72" s="30"/>
      <c r="J72" s="30"/>
      <c r="K72" s="30"/>
    </row>
    <row r="73" spans="5:11" x14ac:dyDescent="0.25">
      <c r="E73" s="70"/>
      <c r="F73" s="30"/>
      <c r="G73" s="30"/>
      <c r="H73" s="30"/>
      <c r="I73" s="30"/>
      <c r="J73" s="30"/>
      <c r="K73" s="30"/>
    </row>
    <row r="74" spans="5:11" x14ac:dyDescent="0.25">
      <c r="E74" s="70"/>
      <c r="F74" s="30"/>
      <c r="G74" s="30"/>
      <c r="H74" s="30"/>
      <c r="I74" s="30"/>
      <c r="J74" s="30"/>
      <c r="K74" s="30"/>
    </row>
    <row r="75" spans="5:11" x14ac:dyDescent="0.25">
      <c r="E75" s="70"/>
      <c r="F75" s="30"/>
      <c r="G75" s="30"/>
      <c r="H75" s="30"/>
      <c r="I75" s="30"/>
      <c r="J75" s="30"/>
      <c r="K75" s="30"/>
    </row>
    <row r="76" spans="5:11" x14ac:dyDescent="0.25">
      <c r="E76" s="70"/>
      <c r="F76" s="30"/>
      <c r="G76" s="30"/>
      <c r="H76" s="30"/>
      <c r="I76" s="30"/>
      <c r="J76" s="30"/>
      <c r="K76" s="30"/>
    </row>
    <row r="77" spans="5:11" x14ac:dyDescent="0.25">
      <c r="E77" s="70"/>
      <c r="F77" s="30"/>
      <c r="G77" s="30"/>
      <c r="H77" s="30"/>
      <c r="I77" s="30"/>
      <c r="J77" s="30"/>
      <c r="K77" s="30"/>
    </row>
    <row r="78" spans="5:11" x14ac:dyDescent="0.25">
      <c r="E78" s="70"/>
      <c r="F78" s="30"/>
      <c r="G78" s="30"/>
      <c r="H78" s="30"/>
      <c r="I78" s="30"/>
      <c r="J78" s="30"/>
      <c r="K78" s="30"/>
    </row>
  </sheetData>
  <mergeCells count="6">
    <mergeCell ref="B47:B48"/>
    <mergeCell ref="A2:B2"/>
    <mergeCell ref="A1:L1"/>
    <mergeCell ref="F2:G2"/>
    <mergeCell ref="H2:I2"/>
    <mergeCell ref="J2:K2"/>
  </mergeCells>
  <phoneticPr fontId="1" type="noConversion"/>
  <pageMargins left="0.25" right="0.25" top="0.75" bottom="0.75" header="0.3" footer="0.3"/>
  <pageSetup paperSize="9" scale="52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40" zoomScale="80" zoomScaleNormal="80" workbookViewId="0">
      <selection activeCell="C65" sqref="C65"/>
    </sheetView>
  </sheetViews>
  <sheetFormatPr defaultColWidth="8.75" defaultRowHeight="19.5" x14ac:dyDescent="0.25"/>
  <cols>
    <col min="1" max="1" width="10" style="5" customWidth="1"/>
    <col min="2" max="2" width="8.5" style="5" customWidth="1"/>
    <col min="3" max="3" width="64" style="25" customWidth="1"/>
    <col min="4" max="4" width="5.5" style="90" customWidth="1"/>
    <col min="5" max="5" width="13" style="26" customWidth="1"/>
    <col min="6" max="6" width="15.75" style="26" customWidth="1"/>
    <col min="7" max="7" width="12.625" style="199" customWidth="1"/>
    <col min="8" max="16384" width="8.75" style="5"/>
  </cols>
  <sheetData>
    <row r="1" spans="1:7" ht="30" x14ac:dyDescent="0.25">
      <c r="A1" s="325" t="s">
        <v>141</v>
      </c>
      <c r="B1" s="326"/>
      <c r="C1" s="326"/>
      <c r="D1" s="326"/>
      <c r="E1" s="326"/>
      <c r="F1" s="326"/>
    </row>
    <row r="2" spans="1:7" s="9" customFormat="1" x14ac:dyDescent="0.25">
      <c r="A2" s="27" t="s">
        <v>11</v>
      </c>
      <c r="B2" s="6"/>
      <c r="C2" s="7" t="s">
        <v>0</v>
      </c>
      <c r="D2" s="7" t="s">
        <v>8</v>
      </c>
      <c r="E2" s="8" t="s">
        <v>7</v>
      </c>
      <c r="F2" s="8" t="s">
        <v>9</v>
      </c>
      <c r="G2" s="200"/>
    </row>
    <row r="3" spans="1:7" ht="18.75" x14ac:dyDescent="0.25">
      <c r="A3" s="47">
        <v>1071129</v>
      </c>
      <c r="B3" s="48" t="s">
        <v>27</v>
      </c>
      <c r="C3" s="81" t="s">
        <v>60</v>
      </c>
      <c r="D3" s="156"/>
      <c r="E3" s="157"/>
      <c r="F3" s="157">
        <v>3000</v>
      </c>
    </row>
    <row r="4" spans="1:7" ht="18.75" x14ac:dyDescent="0.25">
      <c r="A4" s="10"/>
      <c r="B4" s="11" t="s">
        <v>1</v>
      </c>
      <c r="C4" s="4"/>
      <c r="D4" s="83"/>
      <c r="E4" s="13"/>
      <c r="F4" s="13"/>
    </row>
    <row r="5" spans="1:7" ht="18.75" x14ac:dyDescent="0.25">
      <c r="A5" s="10"/>
      <c r="B5" s="11" t="s">
        <v>1</v>
      </c>
      <c r="C5" s="3"/>
      <c r="D5" s="84"/>
      <c r="E5" s="15"/>
      <c r="F5" s="15"/>
    </row>
    <row r="6" spans="1:7" ht="19.5" customHeight="1" x14ac:dyDescent="0.25">
      <c r="A6" s="10"/>
      <c r="B6" s="11"/>
      <c r="C6" s="14" t="s">
        <v>6</v>
      </c>
      <c r="D6" s="327">
        <f>SUM(F3:F5)</f>
        <v>3000</v>
      </c>
      <c r="E6" s="328"/>
      <c r="F6" s="329"/>
    </row>
    <row r="7" spans="1:7" ht="13.15" customHeight="1" x14ac:dyDescent="0.25">
      <c r="A7" s="330"/>
      <c r="B7" s="330"/>
      <c r="C7" s="330"/>
      <c r="D7" s="330"/>
      <c r="E7" s="330"/>
      <c r="F7" s="57"/>
    </row>
    <row r="8" spans="1:7" ht="18.75" x14ac:dyDescent="0.25">
      <c r="A8" s="76">
        <v>1071105</v>
      </c>
      <c r="B8" s="77" t="s">
        <v>28</v>
      </c>
      <c r="C8" s="78" t="s">
        <v>52</v>
      </c>
      <c r="D8" s="153"/>
      <c r="E8" s="154"/>
      <c r="F8" s="155">
        <v>800</v>
      </c>
    </row>
    <row r="9" spans="1:7" ht="18.75" x14ac:dyDescent="0.25">
      <c r="A9" s="76">
        <v>1071113</v>
      </c>
      <c r="B9" s="77" t="s">
        <v>28</v>
      </c>
      <c r="C9" s="78" t="s">
        <v>56</v>
      </c>
      <c r="D9" s="153"/>
      <c r="E9" s="154"/>
      <c r="F9" s="155">
        <v>600</v>
      </c>
    </row>
    <row r="10" spans="1:7" ht="18.75" x14ac:dyDescent="0.25">
      <c r="A10" s="76">
        <v>1071203</v>
      </c>
      <c r="B10" s="77" t="s">
        <v>28</v>
      </c>
      <c r="C10" s="78" t="s">
        <v>61</v>
      </c>
      <c r="D10" s="153"/>
      <c r="E10" s="154"/>
      <c r="F10" s="155">
        <v>4000</v>
      </c>
    </row>
    <row r="11" spans="1:7" ht="18.75" x14ac:dyDescent="0.25">
      <c r="A11" s="29"/>
      <c r="B11" s="11" t="s">
        <v>4</v>
      </c>
      <c r="C11" s="4"/>
      <c r="D11" s="86"/>
      <c r="E11" s="19"/>
      <c r="F11" s="16"/>
    </row>
    <row r="12" spans="1:7" ht="18.75" x14ac:dyDescent="0.25">
      <c r="A12" s="10"/>
      <c r="B12" s="11" t="s">
        <v>4</v>
      </c>
      <c r="C12" s="4"/>
      <c r="D12" s="85"/>
      <c r="E12" s="18"/>
      <c r="F12" s="15"/>
    </row>
    <row r="13" spans="1:7" ht="21.4" customHeight="1" x14ac:dyDescent="0.25">
      <c r="A13" s="10"/>
      <c r="B13" s="11"/>
      <c r="C13" s="14" t="s">
        <v>6</v>
      </c>
      <c r="D13" s="327">
        <f>SUM(F8:F12)</f>
        <v>5400</v>
      </c>
      <c r="E13" s="328"/>
      <c r="F13" s="329"/>
    </row>
    <row r="14" spans="1:7" ht="13.9" customHeight="1" x14ac:dyDescent="0.25">
      <c r="A14" s="330"/>
      <c r="B14" s="330"/>
      <c r="C14" s="330"/>
      <c r="D14" s="330"/>
      <c r="E14" s="330"/>
      <c r="F14" s="57"/>
    </row>
    <row r="15" spans="1:7" ht="18.75" x14ac:dyDescent="0.25">
      <c r="A15" s="42">
        <v>1071113</v>
      </c>
      <c r="B15" s="43" t="s">
        <v>26</v>
      </c>
      <c r="C15" s="69" t="s">
        <v>58</v>
      </c>
      <c r="D15" s="151"/>
      <c r="E15" s="152"/>
      <c r="F15" s="152">
        <v>1300</v>
      </c>
    </row>
    <row r="16" spans="1:7" ht="18.75" x14ac:dyDescent="0.25">
      <c r="A16" s="10"/>
      <c r="B16" s="20" t="s">
        <v>3</v>
      </c>
      <c r="C16" s="4"/>
      <c r="D16" s="84"/>
      <c r="E16" s="15"/>
      <c r="F16" s="15"/>
    </row>
    <row r="17" spans="1:7" ht="22.15" customHeight="1" x14ac:dyDescent="0.25">
      <c r="A17" s="10"/>
      <c r="B17" s="11"/>
      <c r="C17" s="14" t="s">
        <v>6</v>
      </c>
      <c r="D17" s="322">
        <f>SUM(F15:F16)</f>
        <v>1300</v>
      </c>
      <c r="E17" s="323"/>
      <c r="F17" s="324"/>
    </row>
    <row r="18" spans="1:7" ht="16.149999999999999" customHeight="1" x14ac:dyDescent="0.25">
      <c r="A18" s="330"/>
      <c r="B18" s="330"/>
      <c r="C18" s="330"/>
      <c r="D18" s="330"/>
      <c r="E18" s="330"/>
      <c r="F18" s="57"/>
    </row>
    <row r="19" spans="1:7" ht="18.75" x14ac:dyDescent="0.25">
      <c r="A19" s="10"/>
      <c r="B19" s="11" t="s">
        <v>5</v>
      </c>
      <c r="C19" s="12"/>
      <c r="D19" s="84"/>
      <c r="E19" s="15"/>
      <c r="F19" s="15"/>
    </row>
    <row r="20" spans="1:7" ht="22.5" customHeight="1" x14ac:dyDescent="0.25">
      <c r="A20" s="10"/>
      <c r="B20" s="11"/>
      <c r="C20" s="14" t="s">
        <v>6</v>
      </c>
      <c r="D20" s="327">
        <f>SUM(F19:F19)</f>
        <v>0</v>
      </c>
      <c r="E20" s="328"/>
      <c r="F20" s="329"/>
    </row>
    <row r="21" spans="1:7" ht="19.5" customHeight="1" thickBot="1" x14ac:dyDescent="0.3">
      <c r="A21" s="330"/>
      <c r="B21" s="330"/>
      <c r="C21" s="330"/>
      <c r="D21" s="330"/>
      <c r="E21" s="330"/>
      <c r="F21" s="57"/>
    </row>
    <row r="22" spans="1:7" ht="27" thickBot="1" x14ac:dyDescent="0.3">
      <c r="A22" s="336" t="s">
        <v>120</v>
      </c>
      <c r="B22" s="337"/>
      <c r="C22" s="31" t="s">
        <v>93</v>
      </c>
      <c r="D22" s="338">
        <f>SUM(D6+D13+D17+D20)</f>
        <v>9700</v>
      </c>
      <c r="E22" s="339"/>
      <c r="F22" s="340"/>
    </row>
    <row r="23" spans="1:7" ht="36.4" customHeight="1" x14ac:dyDescent="0.25">
      <c r="A23" s="21"/>
      <c r="B23" s="21"/>
      <c r="C23" s="22"/>
      <c r="D23" s="87"/>
      <c r="E23" s="22"/>
      <c r="F23" s="22"/>
    </row>
    <row r="24" spans="1:7" ht="18.75" x14ac:dyDescent="0.25">
      <c r="A24" s="1">
        <v>1070911</v>
      </c>
      <c r="B24" s="2" t="s">
        <v>25</v>
      </c>
      <c r="C24" s="91" t="s">
        <v>29</v>
      </c>
      <c r="D24" s="84"/>
      <c r="E24" s="23">
        <v>66325</v>
      </c>
      <c r="F24" s="15"/>
      <c r="G24" s="201"/>
    </row>
    <row r="25" spans="1:7" ht="18.75" x14ac:dyDescent="0.25">
      <c r="A25" s="1">
        <v>1071128</v>
      </c>
      <c r="B25" s="2" t="s">
        <v>25</v>
      </c>
      <c r="C25" s="91" t="s">
        <v>70</v>
      </c>
      <c r="D25" s="84"/>
      <c r="E25" s="23">
        <v>59100</v>
      </c>
      <c r="F25" s="15"/>
      <c r="G25" s="201"/>
    </row>
    <row r="26" spans="1:7" ht="18.75" x14ac:dyDescent="0.25">
      <c r="A26" s="1">
        <v>1071203</v>
      </c>
      <c r="B26" s="2" t="s">
        <v>25</v>
      </c>
      <c r="C26" s="91" t="s">
        <v>63</v>
      </c>
      <c r="D26" s="84"/>
      <c r="E26" s="23">
        <v>84203</v>
      </c>
      <c r="F26" s="15"/>
      <c r="G26" s="201"/>
    </row>
    <row r="27" spans="1:7" ht="18.75" x14ac:dyDescent="0.25">
      <c r="A27" s="1">
        <v>1071010</v>
      </c>
      <c r="B27" s="2" t="s">
        <v>25</v>
      </c>
      <c r="C27" s="91" t="s">
        <v>73</v>
      </c>
      <c r="D27" s="84"/>
      <c r="E27" s="17"/>
      <c r="F27" s="15">
        <v>1300</v>
      </c>
      <c r="G27" s="201"/>
    </row>
    <row r="28" spans="1:7" ht="18.75" x14ac:dyDescent="0.25">
      <c r="A28" s="1">
        <v>1071221</v>
      </c>
      <c r="B28" s="2" t="s">
        <v>25</v>
      </c>
      <c r="C28" s="91" t="s">
        <v>101</v>
      </c>
      <c r="D28" s="84"/>
      <c r="E28" s="17">
        <v>161</v>
      </c>
      <c r="F28" s="15"/>
      <c r="G28" s="201"/>
    </row>
    <row r="29" spans="1:7" x14ac:dyDescent="0.25">
      <c r="A29" s="1">
        <v>1080107</v>
      </c>
      <c r="B29" s="2" t="s">
        <v>25</v>
      </c>
      <c r="C29" s="113" t="s">
        <v>103</v>
      </c>
      <c r="D29" s="84"/>
      <c r="E29" s="15"/>
      <c r="F29" s="15">
        <v>20030</v>
      </c>
      <c r="G29" s="201"/>
    </row>
    <row r="30" spans="1:7" x14ac:dyDescent="0.25">
      <c r="A30" s="1">
        <v>1080121</v>
      </c>
      <c r="B30" s="2" t="s">
        <v>25</v>
      </c>
      <c r="C30" s="113" t="s">
        <v>112</v>
      </c>
      <c r="D30" s="84"/>
      <c r="E30" s="15"/>
      <c r="F30" s="15">
        <v>38030</v>
      </c>
      <c r="G30" s="201"/>
    </row>
    <row r="31" spans="1:7" x14ac:dyDescent="0.25">
      <c r="A31" s="170">
        <v>1080227</v>
      </c>
      <c r="B31" s="2" t="s">
        <v>25</v>
      </c>
      <c r="C31" s="171" t="s">
        <v>117</v>
      </c>
      <c r="D31" s="84"/>
      <c r="E31" s="15"/>
      <c r="F31" s="15">
        <v>600</v>
      </c>
      <c r="G31" s="201"/>
    </row>
    <row r="32" spans="1:7" ht="18.75" x14ac:dyDescent="0.25">
      <c r="A32" s="10"/>
      <c r="B32" s="11" t="s">
        <v>2</v>
      </c>
      <c r="C32" s="4"/>
      <c r="D32" s="84"/>
      <c r="E32" s="15"/>
      <c r="F32" s="15"/>
      <c r="G32" s="201"/>
    </row>
    <row r="33" spans="1:7" ht="28.5" customHeight="1" x14ac:dyDescent="0.25">
      <c r="A33" s="10"/>
      <c r="B33" s="11" t="s">
        <v>2</v>
      </c>
      <c r="C33" s="14" t="s">
        <v>6</v>
      </c>
      <c r="D33" s="84"/>
      <c r="E33" s="17">
        <f>SUM(E24:E32)</f>
        <v>209789</v>
      </c>
      <c r="F33" s="17">
        <f>SUM(F24:F32)</f>
        <v>59960</v>
      </c>
      <c r="G33" s="304">
        <f>E33-F33-D22</f>
        <v>140129</v>
      </c>
    </row>
    <row r="34" spans="1:7" ht="28.5" customHeight="1" thickBot="1" x14ac:dyDescent="0.3">
      <c r="A34" s="21"/>
      <c r="B34" s="99"/>
      <c r="C34" s="22"/>
      <c r="D34" s="87"/>
      <c r="E34" s="24"/>
      <c r="F34" s="24"/>
      <c r="G34" s="201"/>
    </row>
    <row r="35" spans="1:7" ht="18" customHeight="1" thickBot="1" x14ac:dyDescent="0.3">
      <c r="A35" s="331" t="s">
        <v>13</v>
      </c>
      <c r="B35" s="332"/>
      <c r="C35" s="333"/>
      <c r="D35" s="88"/>
      <c r="E35" s="104" t="s">
        <v>97</v>
      </c>
      <c r="F35" s="104" t="s">
        <v>98</v>
      </c>
      <c r="G35" s="202" t="s">
        <v>10</v>
      </c>
    </row>
    <row r="36" spans="1:7" ht="18.75" x14ac:dyDescent="0.25">
      <c r="A36" s="92">
        <v>1070901</v>
      </c>
      <c r="B36" s="93" t="s">
        <v>8</v>
      </c>
      <c r="C36" s="94" t="s">
        <v>94</v>
      </c>
      <c r="D36" s="95" t="s">
        <v>95</v>
      </c>
      <c r="E36" s="96"/>
      <c r="F36" s="96"/>
      <c r="G36" s="203">
        <v>0</v>
      </c>
    </row>
    <row r="37" spans="1:7" ht="18.399999999999999" customHeight="1" x14ac:dyDescent="0.25">
      <c r="A37" s="97">
        <v>1070927</v>
      </c>
      <c r="B37" s="32" t="s">
        <v>8</v>
      </c>
      <c r="C37" s="68" t="s">
        <v>39</v>
      </c>
      <c r="D37" s="89" t="s">
        <v>95</v>
      </c>
      <c r="E37" s="39">
        <v>10000</v>
      </c>
      <c r="F37" s="82"/>
      <c r="G37" s="204">
        <f>G36+E37-F37</f>
        <v>10000</v>
      </c>
    </row>
    <row r="38" spans="1:7" ht="18.399999999999999" customHeight="1" x14ac:dyDescent="0.25">
      <c r="A38" s="97">
        <v>1070927</v>
      </c>
      <c r="B38" s="32" t="s">
        <v>8</v>
      </c>
      <c r="C38" s="68" t="s">
        <v>40</v>
      </c>
      <c r="D38" s="89" t="s">
        <v>95</v>
      </c>
      <c r="E38" s="39">
        <v>10000</v>
      </c>
      <c r="F38" s="82"/>
      <c r="G38" s="204">
        <f t="shared" ref="G38:G57" si="0">G37+E38-F38</f>
        <v>20000</v>
      </c>
    </row>
    <row r="39" spans="1:7" ht="18.399999999999999" customHeight="1" x14ac:dyDescent="0.25">
      <c r="A39" s="97">
        <v>1070927</v>
      </c>
      <c r="B39" s="32" t="s">
        <v>8</v>
      </c>
      <c r="C39" s="68" t="s">
        <v>41</v>
      </c>
      <c r="D39" s="89" t="s">
        <v>95</v>
      </c>
      <c r="E39" s="39">
        <v>10000</v>
      </c>
      <c r="F39" s="82"/>
      <c r="G39" s="204">
        <f t="shared" si="0"/>
        <v>30000</v>
      </c>
    </row>
    <row r="40" spans="1:7" ht="18.399999999999999" customHeight="1" x14ac:dyDescent="0.25">
      <c r="A40" s="97">
        <v>1070927</v>
      </c>
      <c r="B40" s="32" t="s">
        <v>8</v>
      </c>
      <c r="C40" s="68" t="s">
        <v>42</v>
      </c>
      <c r="D40" s="89" t="s">
        <v>95</v>
      </c>
      <c r="E40" s="39">
        <v>5000</v>
      </c>
      <c r="F40" s="82"/>
      <c r="G40" s="204">
        <f t="shared" si="0"/>
        <v>35000</v>
      </c>
    </row>
    <row r="41" spans="1:7" ht="18.399999999999999" customHeight="1" x14ac:dyDescent="0.25">
      <c r="A41" s="97">
        <v>1070927</v>
      </c>
      <c r="B41" s="32" t="s">
        <v>8</v>
      </c>
      <c r="C41" s="68" t="s">
        <v>43</v>
      </c>
      <c r="D41" s="89" t="s">
        <v>95</v>
      </c>
      <c r="E41" s="39">
        <v>10000</v>
      </c>
      <c r="F41" s="82"/>
      <c r="G41" s="204">
        <f t="shared" si="0"/>
        <v>45000</v>
      </c>
    </row>
    <row r="42" spans="1:7" ht="18.399999999999999" customHeight="1" x14ac:dyDescent="0.25">
      <c r="A42" s="97">
        <v>1070927</v>
      </c>
      <c r="B42" s="32" t="s">
        <v>8</v>
      </c>
      <c r="C42" s="68" t="s">
        <v>44</v>
      </c>
      <c r="D42" s="89" t="s">
        <v>95</v>
      </c>
      <c r="E42" s="39">
        <v>10000</v>
      </c>
      <c r="F42" s="82"/>
      <c r="G42" s="204">
        <f t="shared" si="0"/>
        <v>55000</v>
      </c>
    </row>
    <row r="43" spans="1:7" ht="18.399999999999999" customHeight="1" x14ac:dyDescent="0.25">
      <c r="A43" s="97">
        <v>1070927</v>
      </c>
      <c r="B43" s="32" t="s">
        <v>8</v>
      </c>
      <c r="C43" s="68" t="s">
        <v>45</v>
      </c>
      <c r="D43" s="89" t="s">
        <v>95</v>
      </c>
      <c r="E43" s="39">
        <v>1000</v>
      </c>
      <c r="F43" s="82"/>
      <c r="G43" s="204">
        <f t="shared" si="0"/>
        <v>56000</v>
      </c>
    </row>
    <row r="44" spans="1:7" ht="18.399999999999999" customHeight="1" x14ac:dyDescent="0.25">
      <c r="A44" s="97">
        <v>1071030</v>
      </c>
      <c r="B44" s="32" t="s">
        <v>8</v>
      </c>
      <c r="C44" s="68" t="s">
        <v>48</v>
      </c>
      <c r="D44" s="89" t="s">
        <v>95</v>
      </c>
      <c r="E44" s="82"/>
      <c r="F44" s="46">
        <v>3000</v>
      </c>
      <c r="G44" s="204">
        <f t="shared" si="0"/>
        <v>53000</v>
      </c>
    </row>
    <row r="45" spans="1:7" ht="18.399999999999999" customHeight="1" x14ac:dyDescent="0.25">
      <c r="A45" s="97">
        <v>1071105</v>
      </c>
      <c r="B45" s="32" t="s">
        <v>8</v>
      </c>
      <c r="C45" s="68" t="s">
        <v>47</v>
      </c>
      <c r="D45" s="89" t="s">
        <v>95</v>
      </c>
      <c r="E45" s="82"/>
      <c r="F45" s="39">
        <v>1000</v>
      </c>
      <c r="G45" s="204">
        <f t="shared" si="0"/>
        <v>52000</v>
      </c>
    </row>
    <row r="46" spans="1:7" ht="18.75" x14ac:dyDescent="0.25">
      <c r="A46" s="97">
        <v>1071108</v>
      </c>
      <c r="B46" s="32" t="s">
        <v>8</v>
      </c>
      <c r="C46" s="68" t="s">
        <v>54</v>
      </c>
      <c r="D46" s="89" t="s">
        <v>95</v>
      </c>
      <c r="E46" s="82"/>
      <c r="F46" s="82">
        <v>3000</v>
      </c>
      <c r="G46" s="204">
        <f t="shared" si="0"/>
        <v>49000</v>
      </c>
    </row>
    <row r="47" spans="1:7" ht="18.75" x14ac:dyDescent="0.25">
      <c r="A47" s="97">
        <v>1071215</v>
      </c>
      <c r="B47" s="32" t="s">
        <v>8</v>
      </c>
      <c r="C47" s="68" t="s">
        <v>46</v>
      </c>
      <c r="D47" s="89" t="s">
        <v>95</v>
      </c>
      <c r="E47" s="72">
        <v>3000</v>
      </c>
      <c r="F47" s="82"/>
      <c r="G47" s="204">
        <f t="shared" si="0"/>
        <v>52000</v>
      </c>
    </row>
    <row r="48" spans="1:7" ht="18.75" x14ac:dyDescent="0.25">
      <c r="A48" s="97">
        <v>1071217</v>
      </c>
      <c r="B48" s="32" t="s">
        <v>8</v>
      </c>
      <c r="C48" s="68" t="s">
        <v>67</v>
      </c>
      <c r="D48" s="89" t="s">
        <v>95</v>
      </c>
      <c r="E48" s="39">
        <v>10000</v>
      </c>
      <c r="F48" s="82"/>
      <c r="G48" s="204">
        <f t="shared" si="0"/>
        <v>62000</v>
      </c>
    </row>
    <row r="49" spans="1:7" ht="18.75" x14ac:dyDescent="0.25">
      <c r="A49" s="97">
        <v>1071217</v>
      </c>
      <c r="B49" s="32" t="s">
        <v>8</v>
      </c>
      <c r="C49" s="68" t="s">
        <v>69</v>
      </c>
      <c r="D49" s="89" t="s">
        <v>95</v>
      </c>
      <c r="E49" s="39">
        <v>10000</v>
      </c>
      <c r="F49" s="82"/>
      <c r="G49" s="204">
        <f t="shared" si="0"/>
        <v>72000</v>
      </c>
    </row>
    <row r="50" spans="1:7" ht="18.75" x14ac:dyDescent="0.25">
      <c r="A50" s="97">
        <v>1071203</v>
      </c>
      <c r="B50" s="32" t="s">
        <v>8</v>
      </c>
      <c r="C50" s="68" t="s">
        <v>75</v>
      </c>
      <c r="D50" s="89" t="s">
        <v>95</v>
      </c>
      <c r="E50" s="39"/>
      <c r="F50" s="39">
        <v>1000</v>
      </c>
      <c r="G50" s="204">
        <f t="shared" si="0"/>
        <v>71000</v>
      </c>
    </row>
    <row r="51" spans="1:7" ht="18.75" x14ac:dyDescent="0.25">
      <c r="A51" s="97">
        <v>1071205</v>
      </c>
      <c r="B51" s="32" t="s">
        <v>8</v>
      </c>
      <c r="C51" s="68" t="s">
        <v>77</v>
      </c>
      <c r="D51" s="89" t="s">
        <v>95</v>
      </c>
      <c r="E51" s="39"/>
      <c r="F51" s="39">
        <v>5000</v>
      </c>
      <c r="G51" s="204">
        <f t="shared" si="0"/>
        <v>66000</v>
      </c>
    </row>
    <row r="52" spans="1:7" ht="18.75" x14ac:dyDescent="0.25">
      <c r="A52" s="97">
        <v>1071212</v>
      </c>
      <c r="B52" s="32" t="s">
        <v>8</v>
      </c>
      <c r="C52" s="68" t="s">
        <v>79</v>
      </c>
      <c r="D52" s="89" t="s">
        <v>95</v>
      </c>
      <c r="E52" s="39"/>
      <c r="F52" s="39">
        <v>1000</v>
      </c>
      <c r="G52" s="204">
        <f t="shared" si="0"/>
        <v>65000</v>
      </c>
    </row>
    <row r="53" spans="1:7" ht="18.75" x14ac:dyDescent="0.25">
      <c r="A53" s="97">
        <v>1071214</v>
      </c>
      <c r="B53" s="32" t="s">
        <v>8</v>
      </c>
      <c r="C53" s="68" t="s">
        <v>82</v>
      </c>
      <c r="D53" s="89" t="s">
        <v>95</v>
      </c>
      <c r="E53" s="39"/>
      <c r="F53" s="39">
        <v>1086</v>
      </c>
      <c r="G53" s="204">
        <f t="shared" si="0"/>
        <v>63914</v>
      </c>
    </row>
    <row r="54" spans="1:7" ht="18.75" x14ac:dyDescent="0.25">
      <c r="A54" s="97">
        <v>1071224</v>
      </c>
      <c r="B54" s="32" t="s">
        <v>8</v>
      </c>
      <c r="C54" s="68" t="s">
        <v>83</v>
      </c>
      <c r="D54" s="89" t="s">
        <v>95</v>
      </c>
      <c r="E54" s="39"/>
      <c r="F54" s="39">
        <v>2160</v>
      </c>
      <c r="G54" s="204">
        <f t="shared" si="0"/>
        <v>61754</v>
      </c>
    </row>
    <row r="55" spans="1:7" ht="18.75" x14ac:dyDescent="0.25">
      <c r="A55" s="97">
        <v>1071224</v>
      </c>
      <c r="B55" s="32" t="s">
        <v>8</v>
      </c>
      <c r="C55" s="68" t="s">
        <v>85</v>
      </c>
      <c r="D55" s="89" t="s">
        <v>95</v>
      </c>
      <c r="E55" s="39">
        <v>10000</v>
      </c>
      <c r="F55" s="82"/>
      <c r="G55" s="204">
        <f t="shared" si="0"/>
        <v>71754</v>
      </c>
    </row>
    <row r="56" spans="1:7" ht="18.75" x14ac:dyDescent="0.25">
      <c r="A56" s="97">
        <v>1071224</v>
      </c>
      <c r="B56" s="32" t="s">
        <v>8</v>
      </c>
      <c r="C56" s="68" t="s">
        <v>86</v>
      </c>
      <c r="D56" s="89" t="s">
        <v>95</v>
      </c>
      <c r="E56" s="39">
        <v>50000</v>
      </c>
      <c r="F56" s="82"/>
      <c r="G56" s="204">
        <f t="shared" si="0"/>
        <v>121754</v>
      </c>
    </row>
    <row r="57" spans="1:7" ht="18.75" x14ac:dyDescent="0.25">
      <c r="A57" s="97">
        <v>1071226</v>
      </c>
      <c r="B57" s="32" t="s">
        <v>8</v>
      </c>
      <c r="C57" s="68" t="s">
        <v>87</v>
      </c>
      <c r="D57" s="89" t="s">
        <v>95</v>
      </c>
      <c r="E57" s="39">
        <v>10000</v>
      </c>
      <c r="F57" s="82"/>
      <c r="G57" s="204">
        <f t="shared" si="0"/>
        <v>131754</v>
      </c>
    </row>
    <row r="58" spans="1:7" ht="18.75" x14ac:dyDescent="0.25">
      <c r="A58" s="97">
        <v>1071228</v>
      </c>
      <c r="B58" s="32" t="s">
        <v>8</v>
      </c>
      <c r="C58" s="68" t="s">
        <v>91</v>
      </c>
      <c r="D58" s="89" t="s">
        <v>95</v>
      </c>
      <c r="E58" s="39"/>
      <c r="F58" s="82">
        <v>3000</v>
      </c>
      <c r="G58" s="204">
        <f>G57+E58-F58</f>
        <v>128754</v>
      </c>
    </row>
    <row r="59" spans="1:7" ht="39" x14ac:dyDescent="0.25">
      <c r="A59" s="38">
        <v>1080107</v>
      </c>
      <c r="B59" s="32" t="s">
        <v>21</v>
      </c>
      <c r="C59" s="112" t="s">
        <v>107</v>
      </c>
      <c r="D59" s="89" t="s">
        <v>104</v>
      </c>
      <c r="E59" s="39"/>
      <c r="F59" s="82">
        <v>9590</v>
      </c>
      <c r="G59" s="204">
        <f>G58+E59-F59</f>
        <v>119164</v>
      </c>
    </row>
    <row r="60" spans="1:7" ht="39" x14ac:dyDescent="0.25">
      <c r="A60" s="38">
        <v>1080121</v>
      </c>
      <c r="B60" s="32" t="s">
        <v>21</v>
      </c>
      <c r="C60" s="158" t="s">
        <v>109</v>
      </c>
      <c r="D60" s="89" t="s">
        <v>95</v>
      </c>
      <c r="E60" s="39"/>
      <c r="F60" s="82">
        <v>10230</v>
      </c>
      <c r="G60" s="204">
        <f t="shared" ref="G60:G63" si="1">G59+E60-F60</f>
        <v>108934</v>
      </c>
    </row>
    <row r="61" spans="1:7" x14ac:dyDescent="0.25">
      <c r="A61" s="161">
        <v>1080121</v>
      </c>
      <c r="B61" s="32" t="s">
        <v>21</v>
      </c>
      <c r="C61" s="163" t="s">
        <v>128</v>
      </c>
      <c r="D61" s="89" t="s">
        <v>95</v>
      </c>
      <c r="E61" s="39"/>
      <c r="F61" s="82">
        <v>30030</v>
      </c>
      <c r="G61" s="204">
        <f t="shared" si="1"/>
        <v>78904</v>
      </c>
    </row>
    <row r="62" spans="1:7" ht="18.75" x14ac:dyDescent="0.25">
      <c r="A62" s="161">
        <v>1080121</v>
      </c>
      <c r="B62" s="32" t="s">
        <v>21</v>
      </c>
      <c r="C62" s="108" t="s">
        <v>114</v>
      </c>
      <c r="D62" s="89" t="s">
        <v>95</v>
      </c>
      <c r="E62" s="39"/>
      <c r="F62" s="82">
        <v>2000</v>
      </c>
      <c r="G62" s="204">
        <f t="shared" si="1"/>
        <v>76904</v>
      </c>
    </row>
    <row r="63" spans="1:7" x14ac:dyDescent="0.25">
      <c r="A63" s="161">
        <v>1080227</v>
      </c>
      <c r="B63" s="32" t="s">
        <v>21</v>
      </c>
      <c r="C63" s="163" t="s">
        <v>119</v>
      </c>
      <c r="D63" s="89" t="s">
        <v>95</v>
      </c>
      <c r="E63" s="39"/>
      <c r="F63" s="82">
        <v>4000</v>
      </c>
      <c r="G63" s="204">
        <f t="shared" si="1"/>
        <v>72904</v>
      </c>
    </row>
    <row r="64" spans="1:7" thickBot="1" x14ac:dyDescent="0.3">
      <c r="A64" s="194">
        <v>1071222</v>
      </c>
      <c r="B64" s="177" t="s">
        <v>8</v>
      </c>
      <c r="C64" s="195" t="s">
        <v>144</v>
      </c>
      <c r="D64" s="196" t="s">
        <v>96</v>
      </c>
      <c r="E64" s="197">
        <v>45965</v>
      </c>
      <c r="F64" s="198"/>
      <c r="G64" s="208">
        <f>E64-F64</f>
        <v>45965</v>
      </c>
    </row>
    <row r="65" spans="1:8" thickBot="1" x14ac:dyDescent="0.3">
      <c r="A65" s="191">
        <v>1080227</v>
      </c>
      <c r="B65" s="192" t="s">
        <v>8</v>
      </c>
      <c r="C65" s="193" t="s">
        <v>145</v>
      </c>
      <c r="D65" s="189" t="s">
        <v>96</v>
      </c>
      <c r="E65" s="190">
        <v>600</v>
      </c>
      <c r="F65" s="206"/>
      <c r="G65" s="207">
        <f>G64+E65-F65</f>
        <v>46565</v>
      </c>
    </row>
    <row r="66" spans="1:8" thickBot="1" x14ac:dyDescent="0.3">
      <c r="A66" s="216">
        <v>1080227</v>
      </c>
      <c r="B66" s="217" t="s">
        <v>121</v>
      </c>
      <c r="C66" s="227" t="s">
        <v>123</v>
      </c>
      <c r="D66" s="218"/>
      <c r="E66" s="219">
        <v>6987</v>
      </c>
      <c r="F66" s="228"/>
      <c r="G66" s="229">
        <v>6987</v>
      </c>
    </row>
    <row r="67" spans="1:8" thickBot="1" x14ac:dyDescent="0.3">
      <c r="A67" s="220">
        <v>1080131</v>
      </c>
      <c r="B67" s="221" t="s">
        <v>121</v>
      </c>
      <c r="C67" s="222" t="s">
        <v>126</v>
      </c>
      <c r="D67" s="223"/>
      <c r="E67" s="224">
        <v>400</v>
      </c>
      <c r="F67" s="225"/>
      <c r="G67" s="226">
        <v>400</v>
      </c>
    </row>
    <row r="68" spans="1:8" thickBot="1" x14ac:dyDescent="0.3">
      <c r="A68" s="220">
        <v>1080227</v>
      </c>
      <c r="B68" s="221" t="s">
        <v>121</v>
      </c>
      <c r="C68" s="222" t="s">
        <v>125</v>
      </c>
      <c r="D68" s="223"/>
      <c r="E68" s="224"/>
      <c r="F68" s="276">
        <v>400</v>
      </c>
      <c r="G68" s="277">
        <f>G67+E68-F68</f>
        <v>0</v>
      </c>
    </row>
    <row r="69" spans="1:8" thickBot="1" x14ac:dyDescent="0.3">
      <c r="A69" s="271"/>
      <c r="B69" s="272" t="s">
        <v>122</v>
      </c>
      <c r="C69" s="273" t="s">
        <v>124</v>
      </c>
      <c r="D69" s="274"/>
      <c r="E69" s="275">
        <v>1620</v>
      </c>
      <c r="F69" s="278"/>
      <c r="G69" s="279">
        <v>1620</v>
      </c>
    </row>
    <row r="70" spans="1:8" ht="28.5" customHeight="1" thickBot="1" x14ac:dyDescent="0.3">
      <c r="A70" s="210"/>
      <c r="B70" s="211" t="s">
        <v>8</v>
      </c>
      <c r="C70" s="212" t="s">
        <v>6</v>
      </c>
      <c r="D70" s="213"/>
      <c r="E70" s="214">
        <f>SUM(E36:E69)</f>
        <v>204572</v>
      </c>
      <c r="F70" s="215">
        <f>SUM(F36:F69)</f>
        <v>76496</v>
      </c>
      <c r="G70" s="201"/>
    </row>
    <row r="71" spans="1:8" ht="18.75" x14ac:dyDescent="0.25">
      <c r="A71" s="98"/>
      <c r="B71" s="99"/>
      <c r="C71" s="22"/>
      <c r="D71" s="87"/>
      <c r="E71" s="24"/>
      <c r="F71" s="24"/>
    </row>
    <row r="72" spans="1:8" ht="26.25" x14ac:dyDescent="0.25">
      <c r="A72" s="319" t="s">
        <v>106</v>
      </c>
      <c r="B72" s="319"/>
      <c r="C72" s="319"/>
      <c r="D72" s="319"/>
      <c r="E72" s="334">
        <f>E33+E70-F33-F70-D22</f>
        <v>268205</v>
      </c>
      <c r="F72" s="335"/>
      <c r="G72" s="205"/>
      <c r="H72" s="30"/>
    </row>
    <row r="73" spans="1:8" ht="27" customHeight="1" thickBot="1" x14ac:dyDescent="0.3">
      <c r="A73" s="319" t="s">
        <v>12</v>
      </c>
      <c r="B73" s="319"/>
      <c r="C73" s="319"/>
      <c r="D73" s="319"/>
      <c r="E73" s="315">
        <f>G63+G65+G66+G68+G69</f>
        <v>128076</v>
      </c>
      <c r="F73" s="316"/>
      <c r="G73" s="205"/>
      <c r="H73" s="30"/>
    </row>
    <row r="74" spans="1:8" ht="30.75" customHeight="1" thickBot="1" x14ac:dyDescent="0.3">
      <c r="A74" s="319" t="s">
        <v>99</v>
      </c>
      <c r="B74" s="320"/>
      <c r="C74" s="320"/>
      <c r="D74" s="321"/>
      <c r="E74" s="317">
        <f>SUM(E72-E73)</f>
        <v>140129</v>
      </c>
      <c r="F74" s="318"/>
    </row>
  </sheetData>
  <mergeCells count="18">
    <mergeCell ref="A35:C35"/>
    <mergeCell ref="E72:F72"/>
    <mergeCell ref="A18:E18"/>
    <mergeCell ref="D20:F20"/>
    <mergeCell ref="A21:E21"/>
    <mergeCell ref="A22:B22"/>
    <mergeCell ref="D22:F22"/>
    <mergeCell ref="D17:F17"/>
    <mergeCell ref="A1:F1"/>
    <mergeCell ref="D6:F6"/>
    <mergeCell ref="A7:E7"/>
    <mergeCell ref="D13:F13"/>
    <mergeCell ref="A14:E14"/>
    <mergeCell ref="E73:F73"/>
    <mergeCell ref="E74:F74"/>
    <mergeCell ref="A73:D73"/>
    <mergeCell ref="A72:D72"/>
    <mergeCell ref="A74:D74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8" workbookViewId="0">
      <selection activeCell="C30" sqref="C30"/>
    </sheetView>
  </sheetViews>
  <sheetFormatPr defaultRowHeight="16.5" x14ac:dyDescent="0.25"/>
  <cols>
    <col min="1" max="1" width="11.875" customWidth="1"/>
    <col min="3" max="3" width="43.125" customWidth="1"/>
    <col min="4" max="5" width="10.75" customWidth="1"/>
  </cols>
  <sheetData>
    <row r="1" spans="1:6" s="5" customFormat="1" ht="25.5" x14ac:dyDescent="0.25">
      <c r="A1" s="343" t="s">
        <v>92</v>
      </c>
      <c r="B1" s="344"/>
      <c r="C1" s="344"/>
      <c r="D1" s="344"/>
      <c r="E1" s="344"/>
      <c r="F1" s="199"/>
    </row>
    <row r="2" spans="1:6" s="9" customFormat="1" ht="20.25" thickBot="1" x14ac:dyDescent="0.3">
      <c r="A2" s="283" t="s">
        <v>11</v>
      </c>
      <c r="B2" s="284"/>
      <c r="C2" s="285" t="s">
        <v>0</v>
      </c>
      <c r="D2" s="286" t="s">
        <v>7</v>
      </c>
      <c r="E2" s="286" t="s">
        <v>9</v>
      </c>
      <c r="F2" s="200"/>
    </row>
    <row r="3" spans="1:6" s="5" customFormat="1" ht="19.5" thickTop="1" x14ac:dyDescent="0.25">
      <c r="A3" s="280">
        <v>1071129</v>
      </c>
      <c r="B3" s="281" t="s">
        <v>27</v>
      </c>
      <c r="C3" s="282" t="s">
        <v>60</v>
      </c>
      <c r="D3" s="157"/>
      <c r="E3" s="157">
        <v>3000</v>
      </c>
      <c r="F3" s="199"/>
    </row>
    <row r="4" spans="1:6" s="5" customFormat="1" ht="19.5" customHeight="1" x14ac:dyDescent="0.25">
      <c r="A4" s="287"/>
      <c r="B4" s="288"/>
      <c r="C4" s="289" t="s">
        <v>129</v>
      </c>
      <c r="D4" s="345">
        <v>3000</v>
      </c>
      <c r="E4" s="346"/>
      <c r="F4" s="199"/>
    </row>
    <row r="5" spans="1:6" s="5" customFormat="1" ht="13.15" customHeight="1" x14ac:dyDescent="0.25">
      <c r="A5" s="330"/>
      <c r="B5" s="330"/>
      <c r="C5" s="330"/>
      <c r="D5" s="330"/>
      <c r="E5" s="209"/>
      <c r="F5" s="199"/>
    </row>
    <row r="6" spans="1:6" s="5" customFormat="1" ht="18.75" x14ac:dyDescent="0.25">
      <c r="A6" s="76">
        <v>1071105</v>
      </c>
      <c r="B6" s="77" t="s">
        <v>28</v>
      </c>
      <c r="C6" s="78" t="s">
        <v>52</v>
      </c>
      <c r="D6" s="154"/>
      <c r="E6" s="155">
        <v>800</v>
      </c>
      <c r="F6" s="199"/>
    </row>
    <row r="7" spans="1:6" s="5" customFormat="1" ht="18.75" x14ac:dyDescent="0.25">
      <c r="A7" s="76">
        <v>1071113</v>
      </c>
      <c r="B7" s="77" t="s">
        <v>28</v>
      </c>
      <c r="C7" s="78" t="s">
        <v>56</v>
      </c>
      <c r="D7" s="154"/>
      <c r="E7" s="155">
        <v>600</v>
      </c>
      <c r="F7" s="199"/>
    </row>
    <row r="8" spans="1:6" s="5" customFormat="1" ht="18.75" x14ac:dyDescent="0.25">
      <c r="A8" s="76">
        <v>1071203</v>
      </c>
      <c r="B8" s="77" t="s">
        <v>28</v>
      </c>
      <c r="C8" s="78" t="s">
        <v>61</v>
      </c>
      <c r="D8" s="154"/>
      <c r="E8" s="155">
        <v>4000</v>
      </c>
      <c r="F8" s="199"/>
    </row>
    <row r="9" spans="1:6" s="5" customFormat="1" ht="21.4" customHeight="1" x14ac:dyDescent="0.25">
      <c r="A9" s="290"/>
      <c r="B9" s="291"/>
      <c r="C9" s="292" t="s">
        <v>130</v>
      </c>
      <c r="D9" s="347">
        <v>5400</v>
      </c>
      <c r="E9" s="348"/>
      <c r="F9" s="199"/>
    </row>
    <row r="10" spans="1:6" s="5" customFormat="1" ht="13.9" customHeight="1" x14ac:dyDescent="0.25">
      <c r="A10" s="330"/>
      <c r="B10" s="330"/>
      <c r="C10" s="330"/>
      <c r="D10" s="330"/>
      <c r="E10" s="209"/>
      <c r="F10" s="199"/>
    </row>
    <row r="11" spans="1:6" s="5" customFormat="1" ht="18.75" x14ac:dyDescent="0.25">
      <c r="A11" s="42">
        <v>1071113</v>
      </c>
      <c r="B11" s="43" t="s">
        <v>26</v>
      </c>
      <c r="C11" s="69" t="s">
        <v>58</v>
      </c>
      <c r="D11" s="152"/>
      <c r="E11" s="152">
        <v>1300</v>
      </c>
      <c r="F11" s="199"/>
    </row>
    <row r="12" spans="1:6" s="5" customFormat="1" ht="22.15" customHeight="1" x14ac:dyDescent="0.25">
      <c r="A12" s="293"/>
      <c r="B12" s="294"/>
      <c r="C12" s="295" t="s">
        <v>131</v>
      </c>
      <c r="D12" s="341">
        <v>1300</v>
      </c>
      <c r="E12" s="342"/>
      <c r="F12" s="199"/>
    </row>
    <row r="13" spans="1:6" s="5" customFormat="1" ht="16.149999999999999" customHeight="1" x14ac:dyDescent="0.25">
      <c r="A13" s="330"/>
      <c r="B13" s="330"/>
      <c r="C13" s="330"/>
      <c r="D13" s="330"/>
      <c r="E13" s="209"/>
      <c r="F13" s="199"/>
    </row>
    <row r="14" spans="1:6" s="5" customFormat="1" ht="18.75" x14ac:dyDescent="0.25">
      <c r="A14" s="296"/>
      <c r="B14" s="297" t="s">
        <v>5</v>
      </c>
      <c r="C14" s="298"/>
      <c r="D14" s="299"/>
      <c r="E14" s="299"/>
      <c r="F14" s="199"/>
    </row>
    <row r="15" spans="1:6" s="5" customFormat="1" ht="22.5" customHeight="1" x14ac:dyDescent="0.25">
      <c r="A15" s="296"/>
      <c r="B15" s="297"/>
      <c r="C15" s="300" t="s">
        <v>132</v>
      </c>
      <c r="D15" s="349">
        <v>0</v>
      </c>
      <c r="E15" s="350"/>
      <c r="F15" s="199"/>
    </row>
    <row r="16" spans="1:6" s="5" customFormat="1" ht="19.5" customHeight="1" thickBot="1" x14ac:dyDescent="0.3">
      <c r="A16" s="330"/>
      <c r="B16" s="330"/>
      <c r="C16" s="330"/>
      <c r="D16" s="330"/>
      <c r="E16" s="209"/>
      <c r="F16" s="199"/>
    </row>
    <row r="17" spans="1:6" s="5" customFormat="1" ht="27" thickBot="1" x14ac:dyDescent="0.3">
      <c r="A17" s="336" t="s">
        <v>120</v>
      </c>
      <c r="B17" s="337"/>
      <c r="C17" s="31" t="s">
        <v>93</v>
      </c>
      <c r="D17" s="351">
        <f>D4+D9+D12+D15</f>
        <v>9700</v>
      </c>
      <c r="E17" s="352"/>
      <c r="F17" s="199"/>
    </row>
    <row r="18" spans="1:6" s="5" customFormat="1" ht="26.25" x14ac:dyDescent="0.25">
      <c r="A18" s="301"/>
      <c r="B18" s="209"/>
      <c r="C18" s="302"/>
      <c r="D18" s="303"/>
      <c r="E18" s="303"/>
      <c r="F18" s="199"/>
    </row>
    <row r="19" spans="1:6" ht="36" customHeight="1" x14ac:dyDescent="0.25">
      <c r="A19" s="2" t="s">
        <v>135</v>
      </c>
      <c r="B19" s="355" t="s">
        <v>136</v>
      </c>
      <c r="C19" s="356"/>
      <c r="D19" s="355" t="s">
        <v>139</v>
      </c>
      <c r="E19" s="356"/>
    </row>
    <row r="20" spans="1:6" ht="36" customHeight="1" x14ac:dyDescent="0.25">
      <c r="A20" s="2" t="s">
        <v>134</v>
      </c>
      <c r="B20" s="366" t="s">
        <v>137</v>
      </c>
      <c r="C20" s="367"/>
      <c r="D20" s="357">
        <v>140129</v>
      </c>
      <c r="E20" s="358"/>
    </row>
    <row r="21" spans="1:6" ht="30.6" customHeight="1" x14ac:dyDescent="0.25">
      <c r="A21" s="32" t="s">
        <v>21</v>
      </c>
      <c r="B21" s="363" t="s">
        <v>133</v>
      </c>
      <c r="C21" s="363"/>
      <c r="D21" s="357">
        <v>72904</v>
      </c>
      <c r="E21" s="358"/>
    </row>
    <row r="22" spans="1:6" ht="30.6" customHeight="1" x14ac:dyDescent="0.25">
      <c r="A22" s="177" t="s">
        <v>8</v>
      </c>
      <c r="B22" s="359" t="s">
        <v>146</v>
      </c>
      <c r="C22" s="359"/>
      <c r="D22" s="357">
        <v>46565</v>
      </c>
      <c r="E22" s="358"/>
    </row>
    <row r="23" spans="1:6" ht="30.6" customHeight="1" x14ac:dyDescent="0.25">
      <c r="A23" s="236" t="s">
        <v>121</v>
      </c>
      <c r="B23" s="360" t="s">
        <v>123</v>
      </c>
      <c r="C23" s="360"/>
      <c r="D23" s="357">
        <v>6987</v>
      </c>
      <c r="E23" s="358"/>
    </row>
    <row r="24" spans="1:6" ht="30.6" customHeight="1" thickBot="1" x14ac:dyDescent="0.3">
      <c r="A24" s="262" t="s">
        <v>122</v>
      </c>
      <c r="B24" s="361" t="s">
        <v>124</v>
      </c>
      <c r="C24" s="362"/>
      <c r="D24" s="364">
        <v>1620</v>
      </c>
      <c r="E24" s="365"/>
    </row>
    <row r="25" spans="1:6" ht="31.15" customHeight="1" thickBot="1" x14ac:dyDescent="0.3">
      <c r="C25" s="305" t="s">
        <v>138</v>
      </c>
      <c r="D25" s="353">
        <f>D20+D21+D22+D23+D24</f>
        <v>268205</v>
      </c>
      <c r="E25" s="354"/>
    </row>
  </sheetData>
  <mergeCells count="24">
    <mergeCell ref="D25:E25"/>
    <mergeCell ref="D19:E19"/>
    <mergeCell ref="D20:E20"/>
    <mergeCell ref="B22:C22"/>
    <mergeCell ref="B23:C23"/>
    <mergeCell ref="B24:C24"/>
    <mergeCell ref="B21:C21"/>
    <mergeCell ref="B20:C20"/>
    <mergeCell ref="B19:C19"/>
    <mergeCell ref="D21:E21"/>
    <mergeCell ref="D22:E22"/>
    <mergeCell ref="D23:E23"/>
    <mergeCell ref="D24:E24"/>
    <mergeCell ref="A13:D13"/>
    <mergeCell ref="D15:E15"/>
    <mergeCell ref="A16:D16"/>
    <mergeCell ref="A17:B17"/>
    <mergeCell ref="D17:E17"/>
    <mergeCell ref="D12:E12"/>
    <mergeCell ref="A1:E1"/>
    <mergeCell ref="D4:E4"/>
    <mergeCell ref="A5:D5"/>
    <mergeCell ref="D9:E9"/>
    <mergeCell ref="A10:D10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107(上)日記帳</vt:lpstr>
      <vt:lpstr>107(上)處室分類帳</vt:lpstr>
      <vt:lpstr>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2019-01-06T13:30:51Z</cp:lastPrinted>
  <dcterms:created xsi:type="dcterms:W3CDTF">2013-07-05T03:50:39Z</dcterms:created>
  <dcterms:modified xsi:type="dcterms:W3CDTF">2019-03-08T12:42:33Z</dcterms:modified>
</cp:coreProperties>
</file>